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activeTab="0"/>
  </bookViews>
  <sheets>
    <sheet name="Scores" sheetId="1" r:id="rId1"/>
    <sheet name="Meilleurs Scores" sheetId="2" r:id="rId2"/>
    <sheet name="Saisie" sheetId="3" r:id="rId3"/>
    <sheet name="Les Equipes" sheetId="4" r:id="rId4"/>
    <sheet name="ASEG NB 2015" sheetId="5" r:id="rId5"/>
    <sheet name="Remise des lots" sheetId="6" r:id="rId6"/>
  </sheets>
  <definedNames>
    <definedName name="_xlnm.Print_Titles" localSheetId="2">'Saisie'!$2:$2</definedName>
  </definedNames>
  <calcPr fullCalcOnLoad="1"/>
</workbook>
</file>

<file path=xl/sharedStrings.xml><?xml version="1.0" encoding="utf-8"?>
<sst xmlns="http://schemas.openxmlformats.org/spreadsheetml/2006/main" count="584" uniqueCount="169">
  <si>
    <t>NOM</t>
  </si>
  <si>
    <t>SOCIETE</t>
  </si>
  <si>
    <t>HANDICAP</t>
  </si>
  <si>
    <t>TOTAL QUILLES</t>
  </si>
  <si>
    <t>NB JEUX</t>
  </si>
  <si>
    <t>MOYENNE</t>
  </si>
  <si>
    <t>FAYE Chantal</t>
  </si>
  <si>
    <t>FAYE Jean Patrick</t>
  </si>
  <si>
    <t>ROBERT Rene</t>
  </si>
  <si>
    <t>PATRAS Jean</t>
  </si>
  <si>
    <t>ROMANN Daniel</t>
  </si>
  <si>
    <t>CUCCHIARO Nicolas</t>
  </si>
  <si>
    <t>SAKOWICZ Jean Pierre</t>
  </si>
  <si>
    <t>CUNAT Jean Marie</t>
  </si>
  <si>
    <t>LABARRE Daniel</t>
  </si>
  <si>
    <t>BIER Romain</t>
  </si>
  <si>
    <t>MUNIER Jean Pierre</t>
  </si>
  <si>
    <t>GOUTTE Bruno</t>
  </si>
  <si>
    <t>GANEE Rene</t>
  </si>
  <si>
    <t>RICHY Sylvie</t>
  </si>
  <si>
    <t>KOSTULSKI Jacques</t>
  </si>
  <si>
    <t>MITSLER Jean Claude</t>
  </si>
  <si>
    <t>GUENIOT François</t>
  </si>
  <si>
    <t>PIERRON François</t>
  </si>
  <si>
    <t>ROYER Daniel</t>
  </si>
  <si>
    <t>GUENIOT Marie Paule</t>
  </si>
  <si>
    <t>ROBIN Gilbert</t>
  </si>
  <si>
    <t>MOUGENOT Catherine</t>
  </si>
  <si>
    <t>MUNIER Thomas</t>
  </si>
  <si>
    <t>EQUIPE</t>
  </si>
  <si>
    <t>AUBOIN Luc</t>
  </si>
  <si>
    <t>ROBERT Jean François</t>
  </si>
  <si>
    <t>AUBRY Olivier</t>
  </si>
  <si>
    <t>BESSON Marc</t>
  </si>
  <si>
    <t>BRONNER Michelle</t>
  </si>
  <si>
    <t>VOGIN Gérard</t>
  </si>
  <si>
    <t>POIRSON Jean Luc</t>
  </si>
  <si>
    <t>ASEG I</t>
  </si>
  <si>
    <t>ASEG II</t>
  </si>
  <si>
    <t>ASEG III</t>
  </si>
  <si>
    <t>MONGEL Hervé</t>
  </si>
  <si>
    <t>SITZ Francis</t>
  </si>
  <si>
    <t>WANDZEL Michel</t>
  </si>
  <si>
    <t>KONGS Jean Pierre</t>
  </si>
  <si>
    <t>DELISEE Charles</t>
  </si>
  <si>
    <t>MATCH ALLER</t>
  </si>
  <si>
    <t>MATCH RETOUR</t>
  </si>
  <si>
    <t>PERIDON Claude</t>
  </si>
  <si>
    <t>PARDON Daniel</t>
  </si>
  <si>
    <t>BRIDOT Christian</t>
  </si>
  <si>
    <t>BDF II</t>
  </si>
  <si>
    <t>FAIVRE Arnauld</t>
  </si>
  <si>
    <t>BRIDOT Marie Thérése</t>
  </si>
  <si>
    <t>Les Gazelles</t>
  </si>
  <si>
    <t>CLAUDEL Christiane</t>
  </si>
  <si>
    <t>BDF I</t>
  </si>
  <si>
    <t>DOMPTAIL Francis</t>
  </si>
  <si>
    <t>REMY Gilles</t>
  </si>
  <si>
    <t>MICHON Nadine</t>
  </si>
  <si>
    <t>ROBIN Pierrette</t>
  </si>
  <si>
    <t>KONGS Evelyne</t>
  </si>
  <si>
    <t>MACLIN Hervé</t>
  </si>
  <si>
    <t>EST REPUBLICAIN</t>
  </si>
  <si>
    <t>Journée 1</t>
  </si>
  <si>
    <t>Journée 2</t>
  </si>
  <si>
    <t>Journée 3</t>
  </si>
  <si>
    <t>Journée 4</t>
  </si>
  <si>
    <t>Journée 5</t>
  </si>
  <si>
    <t>Journée 6</t>
  </si>
  <si>
    <t>Journée 7</t>
  </si>
  <si>
    <t>Journée 8</t>
  </si>
  <si>
    <t>Journée 9</t>
  </si>
  <si>
    <t>Journée 10</t>
  </si>
  <si>
    <t>Journée 11</t>
  </si>
  <si>
    <t>Journée 12</t>
  </si>
  <si>
    <t>Journée 13</t>
  </si>
  <si>
    <t>Journée 14</t>
  </si>
  <si>
    <t>Journée 15</t>
  </si>
  <si>
    <t>Journée 16</t>
  </si>
  <si>
    <t>Journée 17</t>
  </si>
  <si>
    <t>Journée 18</t>
  </si>
  <si>
    <t>Journée 19</t>
  </si>
  <si>
    <t>Journée 20</t>
  </si>
  <si>
    <t>Journée 21</t>
  </si>
  <si>
    <t>Journée 22</t>
  </si>
  <si>
    <t>Journée 23</t>
  </si>
  <si>
    <t>Journée 24</t>
  </si>
  <si>
    <t>Journée 25</t>
  </si>
  <si>
    <t>Journée 26</t>
  </si>
  <si>
    <t>SERIES &gt; 555</t>
  </si>
  <si>
    <t>LIGNES &gt; 200</t>
  </si>
  <si>
    <t>Date</t>
  </si>
  <si>
    <t>GUIMBERT Pascal</t>
  </si>
  <si>
    <t>CROUX Aurélien</t>
  </si>
  <si>
    <t>MOYENNE HOMMES</t>
  </si>
  <si>
    <t>MOYENNE FEMMES</t>
  </si>
  <si>
    <t>MOYENNE CHAMPIONAT</t>
  </si>
  <si>
    <t>LE CORRE René</t>
  </si>
  <si>
    <t>LABARRE Maithé</t>
  </si>
  <si>
    <t>CREDIT AGRICOLE</t>
  </si>
  <si>
    <t>FIVE NORDON</t>
  </si>
  <si>
    <t>ARDAGH I</t>
  </si>
  <si>
    <t>ARDAGH II</t>
  </si>
  <si>
    <t>JEANVOINE Didier</t>
  </si>
  <si>
    <t>ROBERT René</t>
  </si>
  <si>
    <t>Classement équipe ASEG</t>
  </si>
  <si>
    <t>GANEE René</t>
  </si>
  <si>
    <t>CHAMPION Marcel</t>
  </si>
  <si>
    <t>ASEG IV</t>
  </si>
  <si>
    <t>PHILIPPOT Alain</t>
  </si>
  <si>
    <t>BDF II (2)</t>
  </si>
  <si>
    <t>KONGS Evelyne (Cap)</t>
  </si>
  <si>
    <t>MICHON Nadine (Cap)</t>
  </si>
  <si>
    <t>DOGNON Didier</t>
  </si>
  <si>
    <t>GUENIOT François (Cap)</t>
  </si>
  <si>
    <t>DELISEE Charly (Cap)</t>
  </si>
  <si>
    <t>AUBRY Olivier (Cap)</t>
  </si>
  <si>
    <t>ROMANN Daniel (Cap)</t>
  </si>
  <si>
    <t>FAIVRE Arnault</t>
  </si>
  <si>
    <t>GOUTTE Bruno (Cap)</t>
  </si>
  <si>
    <t>AUBOIN Luc (Cap)</t>
  </si>
  <si>
    <t>CUNAT Jean Marie (Cap)</t>
  </si>
  <si>
    <t>RICHY Sylvie (Cap)</t>
  </si>
  <si>
    <t>MUNIER Thomas (Cap)</t>
  </si>
  <si>
    <t>BRIDOT Marie Thèrése (Cap)</t>
  </si>
  <si>
    <t>LABARRE Marie Thèrése</t>
  </si>
  <si>
    <t>ROYER Daniel (Cap)</t>
  </si>
  <si>
    <t>MUNIER Martin</t>
  </si>
  <si>
    <t>ARDAGH I (14)</t>
  </si>
  <si>
    <t>ASEG IV (8)</t>
  </si>
  <si>
    <t>BDF I (3)</t>
  </si>
  <si>
    <t>ASEG II (13)</t>
  </si>
  <si>
    <t>FIVE NORDON (10)</t>
  </si>
  <si>
    <t>ASEG III (4)</t>
  </si>
  <si>
    <t>CREDIT AGRICOLE (11)</t>
  </si>
  <si>
    <t>ASEG I (5)</t>
  </si>
  <si>
    <t>ARDAGH II (9)</t>
  </si>
  <si>
    <t>BOWLING ( 12)</t>
  </si>
  <si>
    <t>LES GAZELLES (7)</t>
  </si>
  <si>
    <t>EST REPUBLICAIN (1)</t>
  </si>
  <si>
    <t>BOWLING</t>
  </si>
  <si>
    <t>237,229,202</t>
  </si>
  <si>
    <t>ROAMNN Daniel</t>
  </si>
  <si>
    <t>215,213,202</t>
  </si>
  <si>
    <t>223,222,212</t>
  </si>
  <si>
    <t>MUNIER Thoams</t>
  </si>
  <si>
    <t>DELISEE Charly</t>
  </si>
  <si>
    <t>206</t>
  </si>
  <si>
    <t>210</t>
  </si>
  <si>
    <t>BIER Roamain</t>
  </si>
  <si>
    <t>ROAMN Daniel</t>
  </si>
  <si>
    <t>237,233,219</t>
  </si>
  <si>
    <t>CROUX Aurelien</t>
  </si>
  <si>
    <t xml:space="preserve">RICHY Sylvie </t>
  </si>
  <si>
    <t>211</t>
  </si>
  <si>
    <t>217</t>
  </si>
  <si>
    <t>576</t>
  </si>
  <si>
    <t>204</t>
  </si>
  <si>
    <t>223,202</t>
  </si>
  <si>
    <t>244</t>
  </si>
  <si>
    <t>578</t>
  </si>
  <si>
    <t>567</t>
  </si>
  <si>
    <t>205</t>
  </si>
  <si>
    <t>255,247,246</t>
  </si>
  <si>
    <t>259,233,232</t>
  </si>
  <si>
    <t>559</t>
  </si>
  <si>
    <t>265,221,212</t>
  </si>
  <si>
    <t xml:space="preserve">AUBOIN Luc </t>
  </si>
  <si>
    <t>BRIDOT Chistian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</si>
</sst>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/d/yyyy"/>
    <numFmt numFmtId="173" formatCode="d/m"/>
    <numFmt numFmtId="174" formatCode="d/m/yy"/>
    <numFmt numFmtId="175" formatCode="dd/mm/yy"/>
    <numFmt numFmtId="176" formatCode="[$-40C]dddd\ d\ mmmm\ yyyy"/>
    <numFmt numFmtId="177" formatCode="[$-F800]dddd\,\ mmmm\ dd\,\ yyyy"/>
    <numFmt numFmtId="178" formatCode="dd/mm/yy;@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14" fontId="5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4" fontId="5" fillId="0" borderId="11" xfId="0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8" fillId="33" borderId="0" xfId="0" applyFont="1" applyFill="1" applyAlignment="1">
      <alignment/>
    </xf>
    <xf numFmtId="49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4" xfId="0" applyNumberForma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4" fontId="0" fillId="0" borderId="0" xfId="0" applyNumberFormat="1" applyAlignment="1">
      <alignment/>
    </xf>
    <xf numFmtId="2" fontId="9" fillId="0" borderId="0" xfId="0" applyNumberFormat="1" applyFont="1" applyAlignment="1">
      <alignment horizontal="center"/>
    </xf>
    <xf numFmtId="0" fontId="0" fillId="0" borderId="14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workbookViewId="0" topLeftCell="A1">
      <selection activeCell="J45" sqref="J45"/>
    </sheetView>
  </sheetViews>
  <sheetFormatPr defaultColWidth="11.421875" defaultRowHeight="12.75"/>
  <cols>
    <col min="1" max="1" width="4.7109375" style="1" customWidth="1"/>
    <col min="2" max="2" width="21.00390625" style="1" customWidth="1"/>
    <col min="3" max="3" width="14.421875" style="4" bestFit="1" customWidth="1"/>
    <col min="4" max="4" width="11.421875" style="3" customWidth="1"/>
    <col min="5" max="5" width="15.00390625" style="1" bestFit="1" customWidth="1"/>
    <col min="6" max="6" width="8.57421875" style="1" bestFit="1" customWidth="1"/>
    <col min="7" max="7" width="11.421875" style="2" customWidth="1"/>
    <col min="8" max="16384" width="11.421875" style="1" customWidth="1"/>
  </cols>
  <sheetData>
    <row r="1" spans="1:7" s="3" customFormat="1" ht="11.25">
      <c r="A1" s="91"/>
      <c r="B1" s="91" t="s">
        <v>0</v>
      </c>
      <c r="C1" s="91" t="s">
        <v>1</v>
      </c>
      <c r="D1" s="91" t="s">
        <v>2</v>
      </c>
      <c r="E1" s="91" t="s">
        <v>3</v>
      </c>
      <c r="F1" s="91" t="s">
        <v>4</v>
      </c>
      <c r="G1" s="116" t="s">
        <v>5</v>
      </c>
    </row>
    <row r="2" spans="1:7" ht="11.25">
      <c r="A2" s="87">
        <v>1</v>
      </c>
      <c r="B2" s="87" t="s">
        <v>28</v>
      </c>
      <c r="C2" s="87" t="s">
        <v>140</v>
      </c>
      <c r="D2" s="88">
        <f>ROUNDDOWN((220-ROUNDDOWN(G2,0))*0.7,0)</f>
        <v>9</v>
      </c>
      <c r="E2" s="89">
        <f>+Saisie!B40</f>
        <v>6840</v>
      </c>
      <c r="F2" s="89">
        <f>+(Saisie!A40*3)</f>
        <v>33</v>
      </c>
      <c r="G2" s="114">
        <f>+E2/F2</f>
        <v>207.27272727272728</v>
      </c>
    </row>
    <row r="3" spans="1:7" ht="11.25">
      <c r="A3" s="87">
        <v>2</v>
      </c>
      <c r="B3" s="87" t="s">
        <v>40</v>
      </c>
      <c r="C3" s="87" t="s">
        <v>140</v>
      </c>
      <c r="D3" s="88">
        <f>ROUNDDOWN((220-ROUNDDOWN(G3,0))*0.7,0)</f>
        <v>9</v>
      </c>
      <c r="E3" s="89">
        <f>+Saisie!B38</f>
        <v>5585</v>
      </c>
      <c r="F3" s="89">
        <f>+(Saisie!A38*3)</f>
        <v>27</v>
      </c>
      <c r="G3" s="114">
        <f>+E3/F3</f>
        <v>206.85185185185185</v>
      </c>
    </row>
    <row r="4" spans="1:7" ht="11.25">
      <c r="A4" s="87">
        <v>3</v>
      </c>
      <c r="B4" s="87" t="s">
        <v>93</v>
      </c>
      <c r="C4" s="87" t="s">
        <v>140</v>
      </c>
      <c r="D4" s="88">
        <f>ROUNDDOWN((220-ROUNDDOWN(G4,0))*0.7,0)</f>
        <v>12</v>
      </c>
      <c r="E4" s="89">
        <f>+Saisie!B37</f>
        <v>3636</v>
      </c>
      <c r="F4" s="89">
        <f>+(Saisie!A37*3)</f>
        <v>18</v>
      </c>
      <c r="G4" s="114">
        <f>+E4/F4</f>
        <v>202</v>
      </c>
    </row>
    <row r="5" spans="1:7" ht="11.25">
      <c r="A5" s="87">
        <v>4</v>
      </c>
      <c r="B5" s="87" t="s">
        <v>33</v>
      </c>
      <c r="C5" s="87" t="s">
        <v>100</v>
      </c>
      <c r="D5" s="88">
        <f>ROUNDDOWN((220-ROUNDDOWN(G5,0))*0.7,0)</f>
        <v>16</v>
      </c>
      <c r="E5" s="89">
        <f>+Saisie!B51</f>
        <v>3547</v>
      </c>
      <c r="F5" s="89">
        <f>+(Saisie!A51*3)</f>
        <v>18</v>
      </c>
      <c r="G5" s="114">
        <f>+E5/F5</f>
        <v>197.05555555555554</v>
      </c>
    </row>
    <row r="6" spans="1:7" ht="11.25">
      <c r="A6" s="87">
        <v>5</v>
      </c>
      <c r="B6" s="87" t="s">
        <v>10</v>
      </c>
      <c r="C6" s="87" t="s">
        <v>100</v>
      </c>
      <c r="D6" s="88">
        <f>ROUNDDOWN((220-ROUNDDOWN(G6,0))*0.7,0)</f>
        <v>23</v>
      </c>
      <c r="E6" s="89">
        <f>+Saisie!B50</f>
        <v>5048</v>
      </c>
      <c r="F6" s="89">
        <f>+(Saisie!A50*3)</f>
        <v>27</v>
      </c>
      <c r="G6" s="114">
        <f>+E6/F6</f>
        <v>186.96296296296296</v>
      </c>
    </row>
    <row r="7" spans="1:7" ht="11.25">
      <c r="A7" s="87">
        <v>6</v>
      </c>
      <c r="B7" s="87" t="s">
        <v>13</v>
      </c>
      <c r="C7" s="87" t="s">
        <v>37</v>
      </c>
      <c r="D7" s="88">
        <f>ROUNDDOWN((220-ROUNDDOWN(G7,0))*0.7,0)</f>
        <v>24</v>
      </c>
      <c r="E7" s="89">
        <f>+Saisie!B10</f>
        <v>6130</v>
      </c>
      <c r="F7" s="89">
        <f>+(Saisie!A10*3)</f>
        <v>33</v>
      </c>
      <c r="G7" s="114">
        <f>+E7/F7</f>
        <v>185.75757575757575</v>
      </c>
    </row>
    <row r="8" spans="1:7" ht="11.25">
      <c r="A8" s="87">
        <v>7</v>
      </c>
      <c r="B8" s="87" t="s">
        <v>11</v>
      </c>
      <c r="C8" s="87" t="s">
        <v>100</v>
      </c>
      <c r="D8" s="88">
        <f>ROUNDDOWN((220-ROUNDDOWN(G8,0))*0.7,0)</f>
        <v>25</v>
      </c>
      <c r="E8" s="89">
        <f>+Saisie!B53</f>
        <v>4414</v>
      </c>
      <c r="F8" s="89">
        <f>+(Saisie!A53*3)</f>
        <v>24</v>
      </c>
      <c r="G8" s="114">
        <f>+E8/F8</f>
        <v>183.91666666666666</v>
      </c>
    </row>
    <row r="9" spans="1:7" ht="11.25">
      <c r="A9" s="87">
        <v>8</v>
      </c>
      <c r="B9" s="87" t="s">
        <v>49</v>
      </c>
      <c r="C9" s="87" t="s">
        <v>37</v>
      </c>
      <c r="D9" s="88">
        <f>ROUNDDOWN((220-ROUNDDOWN(G9,0))*0.7,0)</f>
        <v>28</v>
      </c>
      <c r="E9" s="89">
        <f>+Saisie!B13</f>
        <v>4866</v>
      </c>
      <c r="F9" s="89">
        <f>+(Saisie!A13*3)</f>
        <v>27</v>
      </c>
      <c r="G9" s="114">
        <f>+E9/F9</f>
        <v>180.22222222222223</v>
      </c>
    </row>
    <row r="10" spans="1:7" ht="11.25">
      <c r="A10" s="87">
        <v>9</v>
      </c>
      <c r="B10" s="87" t="s">
        <v>32</v>
      </c>
      <c r="C10" s="87" t="s">
        <v>38</v>
      </c>
      <c r="D10" s="88">
        <f>ROUNDDOWN((220-ROUNDDOWN(G10,0))*0.7,0)</f>
        <v>29</v>
      </c>
      <c r="E10" s="89">
        <f>+Saisie!B15</f>
        <v>4832</v>
      </c>
      <c r="F10" s="89">
        <f>+(Saisie!A15*3)</f>
        <v>27</v>
      </c>
      <c r="G10" s="114">
        <f>+E10/F10</f>
        <v>178.96296296296296</v>
      </c>
    </row>
    <row r="11" spans="1:7" ht="11.25">
      <c r="A11" s="87">
        <v>10</v>
      </c>
      <c r="B11" s="87" t="s">
        <v>44</v>
      </c>
      <c r="C11" s="87" t="s">
        <v>55</v>
      </c>
      <c r="D11" s="88">
        <f>ROUNDDOWN((220-ROUNDDOWN(G11,0))*0.7,0)</f>
        <v>29</v>
      </c>
      <c r="E11" s="89">
        <f>+Saisie!B28</f>
        <v>4815</v>
      </c>
      <c r="F11" s="89">
        <f>+(Saisie!A28*3)</f>
        <v>27</v>
      </c>
      <c r="G11" s="114">
        <f>+E11/F11</f>
        <v>178.33333333333334</v>
      </c>
    </row>
    <row r="12" spans="1:7" ht="11.25">
      <c r="A12" s="87">
        <v>11</v>
      </c>
      <c r="B12" s="87" t="s">
        <v>56</v>
      </c>
      <c r="C12" s="87" t="s">
        <v>140</v>
      </c>
      <c r="D12" s="88">
        <f>ROUNDDOWN((220-ROUNDDOWN(G12,0))*0.7,0)</f>
        <v>30</v>
      </c>
      <c r="E12" s="89">
        <f>+Saisie!B39</f>
        <v>3183</v>
      </c>
      <c r="F12" s="89">
        <f>+(Saisie!A39*3)</f>
        <v>18</v>
      </c>
      <c r="G12" s="114">
        <f>+E12/F12</f>
        <v>176.83333333333334</v>
      </c>
    </row>
    <row r="13" spans="1:7" ht="11.25">
      <c r="A13" s="87">
        <v>12</v>
      </c>
      <c r="B13" s="87" t="s">
        <v>15</v>
      </c>
      <c r="C13" s="87" t="s">
        <v>37</v>
      </c>
      <c r="D13" s="88">
        <f>ROUNDDOWN((220-ROUNDDOWN(G13,0))*0.7,0)</f>
        <v>31</v>
      </c>
      <c r="E13" s="89">
        <f>+Saisie!B11</f>
        <v>4733</v>
      </c>
      <c r="F13" s="89">
        <f>+(Saisie!A11*3)</f>
        <v>27</v>
      </c>
      <c r="G13" s="114">
        <f>+E13/F13</f>
        <v>175.2962962962963</v>
      </c>
    </row>
    <row r="14" spans="1:7" ht="11.25">
      <c r="A14" s="87">
        <v>13</v>
      </c>
      <c r="B14" s="87" t="s">
        <v>30</v>
      </c>
      <c r="C14" s="87" t="s">
        <v>99</v>
      </c>
      <c r="D14" s="88">
        <f>ROUNDDOWN((220-ROUNDDOWN(G14,0))*0.7,0)</f>
        <v>32</v>
      </c>
      <c r="E14" s="89">
        <f>+Saisie!B43</f>
        <v>4724</v>
      </c>
      <c r="F14" s="89">
        <f>+(Saisie!A43*3)</f>
        <v>27</v>
      </c>
      <c r="G14" s="114">
        <f>+E14/F14</f>
        <v>174.96296296296296</v>
      </c>
    </row>
    <row r="15" spans="1:7" ht="11.25">
      <c r="A15" s="87">
        <v>14</v>
      </c>
      <c r="B15" s="87" t="s">
        <v>22</v>
      </c>
      <c r="C15" s="87" t="s">
        <v>101</v>
      </c>
      <c r="D15" s="88">
        <f>ROUNDDOWN((220-ROUNDDOWN(G15,0))*0.7,0)</f>
        <v>33</v>
      </c>
      <c r="E15" s="89">
        <f>+Saisie!B6</f>
        <v>5187</v>
      </c>
      <c r="F15" s="89">
        <f>+(Saisie!A6*3)</f>
        <v>30</v>
      </c>
      <c r="G15" s="114">
        <f>+E15/F15</f>
        <v>172.9</v>
      </c>
    </row>
    <row r="16" spans="1:7" ht="11.25">
      <c r="A16" s="87">
        <v>15</v>
      </c>
      <c r="B16" s="87" t="s">
        <v>18</v>
      </c>
      <c r="C16" s="87" t="s">
        <v>38</v>
      </c>
      <c r="D16" s="88">
        <f>ROUNDDOWN((220-ROUNDDOWN(G16,0))*0.7,0)</f>
        <v>33</v>
      </c>
      <c r="E16" s="89">
        <f>+Saisie!B17</f>
        <v>5688</v>
      </c>
      <c r="F16" s="89">
        <f>+(Saisie!A17*3)</f>
        <v>33</v>
      </c>
      <c r="G16" s="114">
        <f>+E16/F16</f>
        <v>172.36363636363637</v>
      </c>
    </row>
    <row r="17" spans="1:7" ht="11.25">
      <c r="A17" s="87">
        <v>16</v>
      </c>
      <c r="B17" s="87" t="s">
        <v>12</v>
      </c>
      <c r="C17" s="87" t="s">
        <v>100</v>
      </c>
      <c r="D17" s="88">
        <f>ROUNDDOWN((220-ROUNDDOWN(G17,0))*0.7,0)</f>
        <v>34</v>
      </c>
      <c r="E17" s="89">
        <f>+Saisie!B52</f>
        <v>5158</v>
      </c>
      <c r="F17" s="89">
        <f>+(Saisie!A52*3)</f>
        <v>30</v>
      </c>
      <c r="G17" s="114">
        <f>+E17/F17</f>
        <v>171.93333333333334</v>
      </c>
    </row>
    <row r="18" spans="1:7" ht="11.25">
      <c r="A18" s="87">
        <v>17</v>
      </c>
      <c r="B18" s="87" t="s">
        <v>48</v>
      </c>
      <c r="C18" s="87" t="s">
        <v>101</v>
      </c>
      <c r="D18" s="88">
        <f>ROUNDDOWN((220-ROUNDDOWN(G18,0))*0.7,0)</f>
        <v>34</v>
      </c>
      <c r="E18" s="89">
        <f>+Saisie!B4</f>
        <v>5669</v>
      </c>
      <c r="F18" s="89">
        <f>+(Saisie!A4*3)</f>
        <v>33</v>
      </c>
      <c r="G18" s="114">
        <f>+E18/F18</f>
        <v>171.78787878787878</v>
      </c>
    </row>
    <row r="19" spans="1:7" ht="11.25">
      <c r="A19" s="87">
        <v>18</v>
      </c>
      <c r="B19" s="87" t="s">
        <v>103</v>
      </c>
      <c r="C19" s="87" t="s">
        <v>99</v>
      </c>
      <c r="D19" s="88">
        <f>ROUNDDOWN((220-ROUNDDOWN(G19,0))*0.7,0)</f>
        <v>35</v>
      </c>
      <c r="E19" s="89">
        <f>+Saisie!B44</f>
        <v>5616</v>
      </c>
      <c r="F19" s="89">
        <f>+(Saisie!A44*3)</f>
        <v>33</v>
      </c>
      <c r="G19" s="114">
        <f>+E19/F19</f>
        <v>170.1818181818182</v>
      </c>
    </row>
    <row r="20" spans="1:7" ht="11.25">
      <c r="A20" s="87">
        <v>19</v>
      </c>
      <c r="B20" s="87" t="s">
        <v>24</v>
      </c>
      <c r="C20" s="87" t="s">
        <v>62</v>
      </c>
      <c r="D20" s="88">
        <f>ROUNDDOWN((220-ROUNDDOWN(G20,0))*0.7,0)</f>
        <v>35</v>
      </c>
      <c r="E20" s="89">
        <f>+Saisie!B46</f>
        <v>5591</v>
      </c>
      <c r="F20" s="89">
        <f>+(Saisie!A46*3)</f>
        <v>33</v>
      </c>
      <c r="G20" s="114">
        <f>+E20/F20</f>
        <v>169.42424242424244</v>
      </c>
    </row>
    <row r="21" spans="1:7" ht="11.25">
      <c r="A21" s="87">
        <v>20</v>
      </c>
      <c r="B21" s="87" t="s">
        <v>14</v>
      </c>
      <c r="C21" s="87" t="s">
        <v>37</v>
      </c>
      <c r="D21" s="88">
        <f>ROUNDDOWN((220-ROUNDDOWN(G21,0))*0.7,0)</f>
        <v>35</v>
      </c>
      <c r="E21" s="89">
        <f>+Saisie!B12</f>
        <v>5588</v>
      </c>
      <c r="F21" s="89">
        <f>+(Saisie!A12*3)</f>
        <v>33</v>
      </c>
      <c r="G21" s="114">
        <f>+E21/F21</f>
        <v>169.33333333333334</v>
      </c>
    </row>
    <row r="22" spans="1:7" ht="11.25">
      <c r="A22" s="87">
        <v>21</v>
      </c>
      <c r="B22" s="87" t="s">
        <v>43</v>
      </c>
      <c r="C22" s="87" t="s">
        <v>50</v>
      </c>
      <c r="D22" s="88">
        <f>ROUNDDOWN((220-ROUNDDOWN(G22,0))*0.7,0)</f>
        <v>37</v>
      </c>
      <c r="E22" s="89">
        <f>+Saisie!B34</f>
        <v>4984</v>
      </c>
      <c r="F22" s="89">
        <f>+(Saisie!A34*3)</f>
        <v>30</v>
      </c>
      <c r="G22" s="114">
        <f>+E22/F22</f>
        <v>166.13333333333333</v>
      </c>
    </row>
    <row r="23" spans="1:7" ht="11.25">
      <c r="A23" s="87">
        <v>22</v>
      </c>
      <c r="B23" s="87" t="s">
        <v>92</v>
      </c>
      <c r="C23" s="87" t="s">
        <v>102</v>
      </c>
      <c r="D23" s="88">
        <f>ROUNDDOWN((220-ROUNDDOWN(G23,0))*0.7,0)</f>
        <v>37</v>
      </c>
      <c r="E23" s="89">
        <f>+Saisie!B9</f>
        <v>5479</v>
      </c>
      <c r="F23" s="89">
        <f>+(Saisie!A9*3)</f>
        <v>33</v>
      </c>
      <c r="G23" s="114">
        <f>+E23/F23</f>
        <v>166.03030303030303</v>
      </c>
    </row>
    <row r="24" spans="1:7" ht="11.25">
      <c r="A24" s="87">
        <v>23</v>
      </c>
      <c r="B24" s="87" t="s">
        <v>42</v>
      </c>
      <c r="C24" s="87" t="s">
        <v>55</v>
      </c>
      <c r="D24" s="88">
        <f>ROUNDDOWN((220-ROUNDDOWN(G24,0))*0.7,0)</f>
        <v>38</v>
      </c>
      <c r="E24" s="89">
        <f>+Saisie!B31</f>
        <v>3473</v>
      </c>
      <c r="F24" s="89">
        <f>+(Saisie!A31*3)</f>
        <v>21</v>
      </c>
      <c r="G24" s="114">
        <f>+E24/F24</f>
        <v>165.38095238095238</v>
      </c>
    </row>
    <row r="25" spans="1:7" ht="11.25">
      <c r="A25" s="87">
        <v>24</v>
      </c>
      <c r="B25" s="87" t="s">
        <v>17</v>
      </c>
      <c r="C25" s="87" t="s">
        <v>39</v>
      </c>
      <c r="D25" s="88">
        <f>ROUNDDOWN((220-ROUNDDOWN(G25,0))*0.7,0)</f>
        <v>38</v>
      </c>
      <c r="E25" s="89">
        <f>+Saisie!B21</f>
        <v>1485</v>
      </c>
      <c r="F25" s="89">
        <f>+(Saisie!A21*3)</f>
        <v>9</v>
      </c>
      <c r="G25" s="114">
        <f>+E25/F25</f>
        <v>165</v>
      </c>
    </row>
    <row r="26" spans="1:7" ht="11.25">
      <c r="A26" s="87">
        <v>25</v>
      </c>
      <c r="B26" s="87" t="s">
        <v>36</v>
      </c>
      <c r="C26" s="87" t="s">
        <v>39</v>
      </c>
      <c r="D26" s="88">
        <f>ROUNDDOWN((220-ROUNDDOWN(G26,0))*0.7,0)</f>
        <v>39</v>
      </c>
      <c r="E26" s="89">
        <f>+Saisie!B19</f>
        <v>4402</v>
      </c>
      <c r="F26" s="89">
        <f>+(Saisie!A19*3)</f>
        <v>27</v>
      </c>
      <c r="G26" s="114">
        <f>+E26/F26</f>
        <v>163.03703703703704</v>
      </c>
    </row>
    <row r="27" spans="1:7" ht="11.25">
      <c r="A27" s="87">
        <v>26</v>
      </c>
      <c r="B27" s="87" t="s">
        <v>47</v>
      </c>
      <c r="C27" s="87" t="s">
        <v>38</v>
      </c>
      <c r="D27" s="88">
        <f>ROUNDDOWN((220-ROUNDDOWN(G27,0))*0.7,0)</f>
        <v>42</v>
      </c>
      <c r="E27" s="89">
        <f>+Saisie!B18</f>
        <v>4324</v>
      </c>
      <c r="F27" s="89">
        <f>+(Saisie!A18*3)</f>
        <v>27</v>
      </c>
      <c r="G27" s="114">
        <f>+E27/F27</f>
        <v>160.14814814814815</v>
      </c>
    </row>
    <row r="28" spans="1:7" ht="11.25">
      <c r="A28" s="87">
        <v>27</v>
      </c>
      <c r="B28" s="87" t="s">
        <v>8</v>
      </c>
      <c r="C28" s="87" t="s">
        <v>38</v>
      </c>
      <c r="D28" s="88">
        <f>ROUNDDOWN((220-ROUNDDOWN(G28,0))*0.7,0)</f>
        <v>42</v>
      </c>
      <c r="E28" s="89">
        <f>+Saisie!B16</f>
        <v>3357</v>
      </c>
      <c r="F28" s="89">
        <f>+(Saisie!A16*3)</f>
        <v>21</v>
      </c>
      <c r="G28" s="114">
        <f>+E28/F28</f>
        <v>159.85714285714286</v>
      </c>
    </row>
    <row r="29" spans="1:7" ht="11.25">
      <c r="A29" s="87">
        <v>28</v>
      </c>
      <c r="B29" s="87" t="s">
        <v>31</v>
      </c>
      <c r="C29" s="87" t="s">
        <v>62</v>
      </c>
      <c r="D29" s="88">
        <f>ROUNDDOWN((220-ROUNDDOWN(G29,0))*0.7,0)</f>
        <v>43</v>
      </c>
      <c r="E29" s="89">
        <f>+Saisie!B47</f>
        <v>3328</v>
      </c>
      <c r="F29" s="89">
        <f>+(Saisie!A47*3)</f>
        <v>21</v>
      </c>
      <c r="G29" s="114">
        <f>+E29/F29</f>
        <v>158.47619047619048</v>
      </c>
    </row>
    <row r="30" spans="1:7" ht="11.25">
      <c r="A30" s="87">
        <v>29</v>
      </c>
      <c r="B30" s="87" t="s">
        <v>16</v>
      </c>
      <c r="C30" s="87" t="s">
        <v>39</v>
      </c>
      <c r="D30" s="88">
        <f>ROUNDDOWN((220-ROUNDDOWN(G30,0))*0.7,0)</f>
        <v>43</v>
      </c>
      <c r="E30" s="89">
        <f>+Saisie!B23</f>
        <v>4267</v>
      </c>
      <c r="F30" s="89">
        <f>+(Saisie!A23*3)</f>
        <v>27</v>
      </c>
      <c r="G30" s="114">
        <f>+E30/F30</f>
        <v>158.03703703703704</v>
      </c>
    </row>
    <row r="31" spans="1:7" ht="11.25">
      <c r="A31" s="87">
        <v>30</v>
      </c>
      <c r="B31" s="87" t="s">
        <v>20</v>
      </c>
      <c r="C31" s="87" t="s">
        <v>62</v>
      </c>
      <c r="D31" s="88">
        <f>ROUNDDOWN((220-ROUNDDOWN(G31,0))*0.7,0)</f>
        <v>44</v>
      </c>
      <c r="E31" s="89">
        <f>+Saisie!B48</f>
        <v>4728</v>
      </c>
      <c r="F31" s="89">
        <f>+(Saisie!A48*3)</f>
        <v>30</v>
      </c>
      <c r="G31" s="114">
        <f>+E31/F31</f>
        <v>157.6</v>
      </c>
    </row>
    <row r="32" spans="1:7" ht="11.25">
      <c r="A32" s="87">
        <v>31</v>
      </c>
      <c r="B32" s="87" t="s">
        <v>107</v>
      </c>
      <c r="C32" s="87" t="s">
        <v>39</v>
      </c>
      <c r="D32" s="88">
        <f>ROUNDDOWN((220-ROUNDDOWN(G32,0))*0.7,0)</f>
        <v>44</v>
      </c>
      <c r="E32" s="89">
        <f>+Saisie!B20</f>
        <v>4701</v>
      </c>
      <c r="F32" s="89">
        <f>+(Saisie!A20*3)</f>
        <v>30</v>
      </c>
      <c r="G32" s="114">
        <f>+E32/F32</f>
        <v>156.7</v>
      </c>
    </row>
    <row r="33" spans="1:7" ht="11.25">
      <c r="A33" s="87">
        <v>32</v>
      </c>
      <c r="B33" s="87" t="s">
        <v>127</v>
      </c>
      <c r="C33" s="87" t="s">
        <v>140</v>
      </c>
      <c r="D33" s="88">
        <f>ROUNDDOWN((220-ROUNDDOWN(G33,0))*0.7,0)</f>
        <v>44</v>
      </c>
      <c r="E33" s="89">
        <f>+Saisie!B36</f>
        <v>470</v>
      </c>
      <c r="F33" s="89">
        <f>+(Saisie!A36*3)</f>
        <v>3</v>
      </c>
      <c r="G33" s="114">
        <f>+E33/F33</f>
        <v>156.66666666666666</v>
      </c>
    </row>
    <row r="34" spans="1:7" ht="11.25">
      <c r="A34" s="87">
        <v>33</v>
      </c>
      <c r="B34" s="87" t="s">
        <v>51</v>
      </c>
      <c r="C34" s="87" t="s">
        <v>50</v>
      </c>
      <c r="D34" s="88">
        <f>ROUNDDOWN((220-ROUNDDOWN(G34,0))*0.7,0)</f>
        <v>44</v>
      </c>
      <c r="E34" s="89">
        <f>+Saisie!B35</f>
        <v>4698</v>
      </c>
      <c r="F34" s="89">
        <f>+(Saisie!A35*3)</f>
        <v>30</v>
      </c>
      <c r="G34" s="114">
        <f>+E34/F34</f>
        <v>156.6</v>
      </c>
    </row>
    <row r="35" spans="1:7" ht="11.25">
      <c r="A35" s="87">
        <v>34</v>
      </c>
      <c r="B35" s="87" t="s">
        <v>21</v>
      </c>
      <c r="C35" s="87" t="s">
        <v>62</v>
      </c>
      <c r="D35" s="88">
        <f>ROUNDDOWN((220-ROUNDDOWN(G35,0))*0.7,0)</f>
        <v>45</v>
      </c>
      <c r="E35" s="89">
        <f>+Saisie!B49</f>
        <v>4662</v>
      </c>
      <c r="F35" s="89">
        <f>+(Saisie!A49*3)</f>
        <v>30</v>
      </c>
      <c r="G35" s="114">
        <f>+E35/F35</f>
        <v>155.4</v>
      </c>
    </row>
    <row r="36" spans="1:7" ht="11.25">
      <c r="A36" s="87">
        <v>35</v>
      </c>
      <c r="B36" s="87" t="s">
        <v>109</v>
      </c>
      <c r="C36" s="87" t="s">
        <v>108</v>
      </c>
      <c r="D36" s="88">
        <f>ROUNDDOWN((220-ROUNDDOWN(G36,0))*0.7,0)</f>
        <v>46</v>
      </c>
      <c r="E36" s="89">
        <f>+Saisie!B26</f>
        <v>5057</v>
      </c>
      <c r="F36" s="89">
        <f>+(Saisie!A26*3)</f>
        <v>33</v>
      </c>
      <c r="G36" s="114">
        <f>+E36/F36</f>
        <v>153.24242424242425</v>
      </c>
    </row>
    <row r="37" spans="1:7" ht="11.25">
      <c r="A37" s="87">
        <v>36</v>
      </c>
      <c r="B37" s="87" t="s">
        <v>35</v>
      </c>
      <c r="C37" s="87" t="s">
        <v>99</v>
      </c>
      <c r="D37" s="88">
        <f>ROUNDDOWN((220-ROUNDDOWN(G37,0))*0.7,0)</f>
        <v>50</v>
      </c>
      <c r="E37" s="89">
        <f>+Saisie!B45</f>
        <v>2680</v>
      </c>
      <c r="F37" s="89">
        <f>+(Saisie!A45*3)</f>
        <v>18</v>
      </c>
      <c r="G37" s="114">
        <f>+E37/F37</f>
        <v>148.88888888888889</v>
      </c>
    </row>
    <row r="38" spans="1:7" ht="11.25">
      <c r="A38" s="87">
        <v>37</v>
      </c>
      <c r="B38" s="87" t="s">
        <v>57</v>
      </c>
      <c r="C38" s="87" t="s">
        <v>37</v>
      </c>
      <c r="D38" s="88">
        <f>ROUNDDOWN((220-ROUNDDOWN(G38,0))*0.7,0)</f>
        <v>50</v>
      </c>
      <c r="E38" s="89">
        <f>+Saisie!B14</f>
        <v>4457</v>
      </c>
      <c r="F38" s="89">
        <f>+(Saisie!A14*3)</f>
        <v>30</v>
      </c>
      <c r="G38" s="114">
        <f>+E38/F38</f>
        <v>148.56666666666666</v>
      </c>
    </row>
    <row r="39" spans="1:7" ht="11.25">
      <c r="A39" s="87">
        <v>38</v>
      </c>
      <c r="B39" s="87" t="s">
        <v>41</v>
      </c>
      <c r="C39" s="87" t="s">
        <v>55</v>
      </c>
      <c r="D39" s="88">
        <f>ROUNDDOWN((220-ROUNDDOWN(G39,0))*0.7,0)</f>
        <v>50</v>
      </c>
      <c r="E39" s="89">
        <f>+Saisie!B30</f>
        <v>2669</v>
      </c>
      <c r="F39" s="89">
        <f>+(Saisie!A30*3)</f>
        <v>18</v>
      </c>
      <c r="G39" s="114">
        <f>+E39/F39</f>
        <v>148.27777777777777</v>
      </c>
    </row>
    <row r="40" spans="1:7" ht="11.25">
      <c r="A40" s="87">
        <v>39</v>
      </c>
      <c r="B40" s="87" t="s">
        <v>9</v>
      </c>
      <c r="C40" s="87" t="s">
        <v>101</v>
      </c>
      <c r="D40" s="88">
        <f>ROUNDDOWN((220-ROUNDDOWN(G40,0))*0.7,0)</f>
        <v>51</v>
      </c>
      <c r="E40" s="89">
        <f>+Saisie!B5</f>
        <v>4431</v>
      </c>
      <c r="F40" s="89">
        <f>+(Saisie!A5*3)</f>
        <v>30</v>
      </c>
      <c r="G40" s="114">
        <f>+E40/F40</f>
        <v>147.7</v>
      </c>
    </row>
    <row r="41" spans="1:7" ht="11.25">
      <c r="A41" s="87">
        <v>40</v>
      </c>
      <c r="B41" s="87" t="s">
        <v>113</v>
      </c>
      <c r="C41" s="87" t="s">
        <v>50</v>
      </c>
      <c r="D41" s="88">
        <f>ROUNDDOWN((220-ROUNDDOWN(G41,0))*0.7,0)</f>
        <v>53</v>
      </c>
      <c r="E41" s="89">
        <f>+Saisie!B33</f>
        <v>2602</v>
      </c>
      <c r="F41" s="89">
        <f>+(Saisie!A33*3)</f>
        <v>18</v>
      </c>
      <c r="G41" s="114">
        <f>+E41/F41</f>
        <v>144.55555555555554</v>
      </c>
    </row>
    <row r="42" spans="1:7" ht="11.25">
      <c r="A42" s="87">
        <v>41</v>
      </c>
      <c r="B42" s="87" t="s">
        <v>97</v>
      </c>
      <c r="C42" s="87" t="s">
        <v>108</v>
      </c>
      <c r="D42" s="88">
        <f>ROUNDDOWN((220-ROUNDDOWN(G42,0))*0.7,0)</f>
        <v>53</v>
      </c>
      <c r="E42" s="89">
        <f>+Saisie!B24</f>
        <v>4317</v>
      </c>
      <c r="F42" s="89">
        <f>+(Saisie!A24*3)</f>
        <v>30</v>
      </c>
      <c r="G42" s="114">
        <f>+E42/F42</f>
        <v>143.9</v>
      </c>
    </row>
    <row r="43" spans="1:7" ht="11.25">
      <c r="A43" s="87">
        <v>43</v>
      </c>
      <c r="B43" s="87" t="s">
        <v>26</v>
      </c>
      <c r="C43" s="87" t="s">
        <v>108</v>
      </c>
      <c r="D43" s="88">
        <f>ROUNDDOWN((220-ROUNDDOWN(G43,0))*0.7,0)</f>
        <v>58</v>
      </c>
      <c r="E43" s="89">
        <f>+Saisie!B27</f>
        <v>3284</v>
      </c>
      <c r="F43" s="89">
        <f>+(Saisie!A27*3)</f>
        <v>24</v>
      </c>
      <c r="G43" s="114">
        <f>+E43/F43</f>
        <v>136.83333333333334</v>
      </c>
    </row>
    <row r="44" spans="1:7" ht="11.25">
      <c r="A44" s="87">
        <v>45</v>
      </c>
      <c r="B44" s="87" t="s">
        <v>7</v>
      </c>
      <c r="C44" s="87" t="s">
        <v>99</v>
      </c>
      <c r="D44" s="88">
        <f>ROUNDDOWN((220-ROUNDDOWN(G44,0))*0.7,0)</f>
        <v>60</v>
      </c>
      <c r="E44" s="89">
        <f>+Saisie!B42</f>
        <v>4014</v>
      </c>
      <c r="F44" s="89">
        <f>+(Saisie!A42*3)</f>
        <v>30</v>
      </c>
      <c r="G44" s="114">
        <f>+E44/F44</f>
        <v>133.8</v>
      </c>
    </row>
    <row r="45" spans="1:7" ht="11.25">
      <c r="A45" s="87">
        <v>47</v>
      </c>
      <c r="B45" s="87" t="s">
        <v>61</v>
      </c>
      <c r="C45" s="87" t="s">
        <v>55</v>
      </c>
      <c r="D45" s="88">
        <f>ROUNDDOWN((220-ROUNDDOWN(G45,0))*0.7,0)</f>
        <v>60</v>
      </c>
      <c r="E45" s="89">
        <f>+Saisie!B29</f>
        <v>2794</v>
      </c>
      <c r="F45" s="89">
        <f>+(Saisie!A29*3)</f>
        <v>21</v>
      </c>
      <c r="G45" s="114">
        <f>+E45/F45</f>
        <v>133.04761904761904</v>
      </c>
    </row>
    <row r="46" spans="1:7" ht="11.25">
      <c r="A46" s="87">
        <v>49</v>
      </c>
      <c r="B46" s="87" t="s">
        <v>23</v>
      </c>
      <c r="C46" s="87" t="s">
        <v>101</v>
      </c>
      <c r="D46" s="88" t="e">
        <f>ROUNDDOWN((220-ROUNDDOWN(G46,0))*0.7,0)</f>
        <v>#DIV/0!</v>
      </c>
      <c r="E46" s="89">
        <f>+Saisie!B3</f>
        <v>0</v>
      </c>
      <c r="F46" s="89">
        <f>+(Saisie!A3*3)</f>
        <v>0</v>
      </c>
      <c r="G46" s="114" t="e">
        <f>+E46/F46</f>
        <v>#DIV/0!</v>
      </c>
    </row>
    <row r="47" spans="1:7" ht="11.25">
      <c r="A47" s="87"/>
      <c r="B47" s="87"/>
      <c r="C47" s="87"/>
      <c r="D47" s="87"/>
      <c r="E47" s="87"/>
      <c r="F47" s="87"/>
      <c r="G47" s="87"/>
    </row>
    <row r="48" spans="1:7" ht="11.25">
      <c r="A48" s="87"/>
      <c r="B48" s="87"/>
      <c r="C48" s="87"/>
      <c r="D48" s="87"/>
      <c r="E48" s="87"/>
      <c r="F48" s="87"/>
      <c r="G48" s="87"/>
    </row>
    <row r="49" spans="1:7" ht="11.25">
      <c r="A49" s="87"/>
      <c r="B49" s="87"/>
      <c r="C49" s="87"/>
      <c r="D49" s="87"/>
      <c r="E49" s="87"/>
      <c r="F49" s="87"/>
      <c r="G49" s="87"/>
    </row>
    <row r="50" spans="1:7" ht="11.25">
      <c r="A50" s="87"/>
      <c r="B50" s="91" t="s">
        <v>94</v>
      </c>
      <c r="C50" s="92"/>
      <c r="D50" s="91"/>
      <c r="E50" s="93">
        <f>SUM(E2:E46)</f>
        <v>191513</v>
      </c>
      <c r="F50" s="93">
        <f>SUM(F2:F46)</f>
        <v>1149</v>
      </c>
      <c r="G50" s="115">
        <f>+E50/F50</f>
        <v>166.67798085291557</v>
      </c>
    </row>
    <row r="51" spans="1:7" ht="11.25">
      <c r="A51" s="87"/>
      <c r="B51" s="87"/>
      <c r="C51" s="87"/>
      <c r="D51" s="87"/>
      <c r="E51" s="87"/>
      <c r="F51" s="87"/>
      <c r="G51" s="87"/>
    </row>
    <row r="52" spans="1:7" ht="11.25">
      <c r="A52" s="87"/>
      <c r="B52" s="87"/>
      <c r="C52" s="87"/>
      <c r="D52" s="87"/>
      <c r="E52" s="87"/>
      <c r="F52" s="87"/>
      <c r="G52" s="87"/>
    </row>
    <row r="53" spans="1:7" ht="11.25">
      <c r="A53" s="87"/>
      <c r="B53" s="87"/>
      <c r="C53" s="90"/>
      <c r="D53" s="91"/>
      <c r="E53" s="87"/>
      <c r="F53" s="87"/>
      <c r="G53" s="113"/>
    </row>
    <row r="54" spans="1:7" ht="11.25">
      <c r="A54" s="87"/>
      <c r="B54" s="87"/>
      <c r="C54" s="90"/>
      <c r="D54" s="91"/>
      <c r="E54" s="87"/>
      <c r="F54" s="87"/>
      <c r="G54" s="113"/>
    </row>
    <row r="55" spans="1:7" ht="11.25">
      <c r="A55" s="87"/>
      <c r="B55" s="87"/>
      <c r="C55" s="90"/>
      <c r="D55" s="91"/>
      <c r="E55" s="87"/>
      <c r="F55" s="87"/>
      <c r="G55" s="113"/>
    </row>
    <row r="56" spans="1:7" ht="11.25">
      <c r="A56" s="87">
        <v>1</v>
      </c>
      <c r="B56" s="87" t="s">
        <v>19</v>
      </c>
      <c r="C56" s="87" t="s">
        <v>102</v>
      </c>
      <c r="D56" s="88">
        <f aca="true" t="shared" si="0" ref="D56:D66">ROUNDDOWN((220-ROUNDDOWN(G56,0))*0.7,0)</f>
        <v>39</v>
      </c>
      <c r="E56" s="89">
        <f>+Saisie!B7</f>
        <v>5429</v>
      </c>
      <c r="F56" s="89">
        <f>+(Saisie!A7*3)</f>
        <v>33</v>
      </c>
      <c r="G56" s="114">
        <f aca="true" t="shared" si="1" ref="G56:G66">+E56/F56</f>
        <v>164.5151515151515</v>
      </c>
    </row>
    <row r="57" spans="1:7" ht="11.25">
      <c r="A57" s="87">
        <v>2</v>
      </c>
      <c r="B57" s="87" t="s">
        <v>60</v>
      </c>
      <c r="C57" s="87" t="s">
        <v>50</v>
      </c>
      <c r="D57" s="88">
        <f t="shared" si="0"/>
        <v>42</v>
      </c>
      <c r="E57" s="89">
        <f>+Saisie!B32</f>
        <v>3851</v>
      </c>
      <c r="F57" s="89">
        <f>+(Saisie!A32*3)</f>
        <v>24</v>
      </c>
      <c r="G57" s="114">
        <f t="shared" si="1"/>
        <v>160.45833333333334</v>
      </c>
    </row>
    <row r="58" spans="1:7" ht="11.25">
      <c r="A58" s="87">
        <v>3</v>
      </c>
      <c r="B58" s="87" t="s">
        <v>27</v>
      </c>
      <c r="C58" s="87" t="s">
        <v>39</v>
      </c>
      <c r="D58" s="88">
        <f t="shared" si="0"/>
        <v>44</v>
      </c>
      <c r="E58" s="89">
        <f>+Saisie!B22</f>
        <v>2815</v>
      </c>
      <c r="F58" s="89">
        <f>+(Saisie!A22*3)</f>
        <v>18</v>
      </c>
      <c r="G58" s="114">
        <f t="shared" si="1"/>
        <v>156.38888888888889</v>
      </c>
    </row>
    <row r="59" spans="1:7" ht="11.25">
      <c r="A59" s="87">
        <v>4</v>
      </c>
      <c r="B59" s="87" t="s">
        <v>6</v>
      </c>
      <c r="C59" s="87" t="s">
        <v>99</v>
      </c>
      <c r="D59" s="88">
        <f t="shared" si="0"/>
        <v>51</v>
      </c>
      <c r="E59" s="89">
        <f>+Saisie!B41</f>
        <v>4415</v>
      </c>
      <c r="F59" s="89">
        <f>+(Saisie!A41*3)</f>
        <v>30</v>
      </c>
      <c r="G59" s="114">
        <f t="shared" si="1"/>
        <v>147.16666666666666</v>
      </c>
    </row>
    <row r="60" spans="1:7" ht="11.25">
      <c r="A60" s="87">
        <v>5</v>
      </c>
      <c r="B60" s="87" t="s">
        <v>58</v>
      </c>
      <c r="C60" s="87" t="s">
        <v>108</v>
      </c>
      <c r="D60" s="88">
        <f t="shared" si="0"/>
        <v>52</v>
      </c>
      <c r="E60" s="89">
        <f>+Saisie!B25</f>
        <v>4373</v>
      </c>
      <c r="F60" s="89">
        <f>+(Saisie!A25*3)</f>
        <v>30</v>
      </c>
      <c r="G60" s="114">
        <f t="shared" si="1"/>
        <v>145.76666666666668</v>
      </c>
    </row>
    <row r="61" spans="1:7" ht="11.25">
      <c r="A61" s="87">
        <v>6</v>
      </c>
      <c r="B61" s="87" t="s">
        <v>25</v>
      </c>
      <c r="C61" s="87" t="s">
        <v>102</v>
      </c>
      <c r="D61" s="88">
        <f t="shared" si="0"/>
        <v>53</v>
      </c>
      <c r="E61" s="89">
        <f>+Saisie!B8</f>
        <v>4757</v>
      </c>
      <c r="F61" s="89">
        <f>+(Saisie!A8*3)</f>
        <v>33</v>
      </c>
      <c r="G61" s="114">
        <f t="shared" si="1"/>
        <v>144.15151515151516</v>
      </c>
    </row>
    <row r="62" spans="1:7" ht="11.25">
      <c r="A62" s="87">
        <v>7</v>
      </c>
      <c r="B62" s="87" t="s">
        <v>52</v>
      </c>
      <c r="C62" s="87" t="s">
        <v>53</v>
      </c>
      <c r="D62" s="88">
        <f t="shared" si="0"/>
        <v>60</v>
      </c>
      <c r="E62" s="89">
        <f>+Saisie!B56</f>
        <v>4026</v>
      </c>
      <c r="F62" s="89">
        <f>+(Saisie!A56*3)</f>
        <v>30</v>
      </c>
      <c r="G62" s="114">
        <f t="shared" si="1"/>
        <v>134.2</v>
      </c>
    </row>
    <row r="63" spans="1:7" ht="11.25">
      <c r="A63" s="87">
        <v>8</v>
      </c>
      <c r="B63" s="87" t="s">
        <v>34</v>
      </c>
      <c r="C63" s="87" t="s">
        <v>53</v>
      </c>
      <c r="D63" s="88">
        <f t="shared" si="0"/>
        <v>60</v>
      </c>
      <c r="E63" s="89">
        <f>+Saisie!B58</f>
        <v>2007</v>
      </c>
      <c r="F63" s="89">
        <f>+(Saisie!A58*3)</f>
        <v>15</v>
      </c>
      <c r="G63" s="114">
        <f t="shared" si="1"/>
        <v>133.8</v>
      </c>
    </row>
    <row r="64" spans="1:7" ht="11.25">
      <c r="A64" s="87">
        <v>9</v>
      </c>
      <c r="B64" s="87" t="s">
        <v>59</v>
      </c>
      <c r="C64" s="87" t="s">
        <v>53</v>
      </c>
      <c r="D64" s="88">
        <f t="shared" si="0"/>
        <v>66</v>
      </c>
      <c r="E64" s="89">
        <f>+Saisie!B55</f>
        <v>3015</v>
      </c>
      <c r="F64" s="89">
        <f>+(Saisie!A55*3)</f>
        <v>24</v>
      </c>
      <c r="G64" s="114">
        <f t="shared" si="1"/>
        <v>125.625</v>
      </c>
    </row>
    <row r="65" spans="1:7" ht="11.25">
      <c r="A65" s="87">
        <v>10</v>
      </c>
      <c r="B65" s="87" t="s">
        <v>98</v>
      </c>
      <c r="C65" s="87" t="s">
        <v>53</v>
      </c>
      <c r="D65" s="88">
        <f t="shared" si="0"/>
        <v>66</v>
      </c>
      <c r="E65" s="89">
        <f>+Saisie!B57</f>
        <v>1501</v>
      </c>
      <c r="F65" s="89">
        <f>+(Saisie!A57*3)</f>
        <v>12</v>
      </c>
      <c r="G65" s="114">
        <f t="shared" si="1"/>
        <v>125.08333333333333</v>
      </c>
    </row>
    <row r="66" spans="1:7" ht="11.25">
      <c r="A66" s="87">
        <v>11</v>
      </c>
      <c r="B66" s="87" t="s">
        <v>54</v>
      </c>
      <c r="C66" s="87" t="s">
        <v>53</v>
      </c>
      <c r="D66" s="88">
        <f t="shared" si="0"/>
        <v>69</v>
      </c>
      <c r="E66" s="89">
        <f>+Saisie!B54</f>
        <v>4010</v>
      </c>
      <c r="F66" s="89">
        <f>+(Saisie!A54*3)</f>
        <v>33</v>
      </c>
      <c r="G66" s="114">
        <f t="shared" si="1"/>
        <v>121.51515151515152</v>
      </c>
    </row>
    <row r="67" spans="1:7" ht="11.25">
      <c r="A67" s="87"/>
      <c r="B67" s="87"/>
      <c r="C67" s="87"/>
      <c r="D67" s="88"/>
      <c r="E67" s="89"/>
      <c r="F67" s="89"/>
      <c r="G67" s="114"/>
    </row>
    <row r="68" spans="1:7" ht="11.25">
      <c r="A68" s="87"/>
      <c r="B68" s="87"/>
      <c r="C68" s="87"/>
      <c r="D68" s="88"/>
      <c r="E68" s="89"/>
      <c r="F68" s="89"/>
      <c r="G68" s="114"/>
    </row>
    <row r="69" spans="1:7" ht="11.25">
      <c r="A69" s="87"/>
      <c r="B69" s="87"/>
      <c r="C69" s="87"/>
      <c r="D69" s="88"/>
      <c r="E69" s="89"/>
      <c r="F69" s="89"/>
      <c r="G69" s="114"/>
    </row>
    <row r="70" spans="1:7" ht="11.25">
      <c r="A70" s="89"/>
      <c r="B70" s="87"/>
      <c r="C70" s="90"/>
      <c r="D70" s="91"/>
      <c r="E70" s="87"/>
      <c r="F70" s="87"/>
      <c r="G70" s="113"/>
    </row>
    <row r="71" spans="1:7" ht="11.25">
      <c r="A71" s="89"/>
      <c r="B71" s="91" t="s">
        <v>95</v>
      </c>
      <c r="C71" s="92"/>
      <c r="D71" s="91"/>
      <c r="E71" s="93">
        <f>SUM(E56:E66)</f>
        <v>40199</v>
      </c>
      <c r="F71" s="93">
        <f>SUM(F56:F66)</f>
        <v>282</v>
      </c>
      <c r="G71" s="115">
        <f>+E71/F71</f>
        <v>142.54964539007094</v>
      </c>
    </row>
    <row r="72" spans="1:7" ht="11.25">
      <c r="A72" s="89"/>
      <c r="B72" s="87"/>
      <c r="C72" s="90"/>
      <c r="D72" s="91"/>
      <c r="E72" s="87"/>
      <c r="F72" s="87"/>
      <c r="G72" s="113"/>
    </row>
    <row r="73" spans="1:7" ht="11.25">
      <c r="A73" s="89"/>
      <c r="B73" s="91"/>
      <c r="C73" s="92"/>
      <c r="D73" s="94"/>
      <c r="E73" s="93"/>
      <c r="F73" s="93"/>
      <c r="G73" s="115"/>
    </row>
    <row r="74" spans="1:7" ht="11.25">
      <c r="A74" s="117"/>
      <c r="B74" s="91" t="s">
        <v>96</v>
      </c>
      <c r="C74" s="92"/>
      <c r="D74" s="91"/>
      <c r="E74" s="93">
        <f>+E71+E50</f>
        <v>231712</v>
      </c>
      <c r="F74" s="93">
        <f>+F71+F50</f>
        <v>1431</v>
      </c>
      <c r="G74" s="115">
        <f>+E74/F74</f>
        <v>161.92313067784767</v>
      </c>
    </row>
    <row r="75" spans="1:7" ht="11.25">
      <c r="A75" s="89"/>
      <c r="B75" s="91"/>
      <c r="C75" s="92"/>
      <c r="D75" s="91"/>
      <c r="E75" s="93"/>
      <c r="F75" s="93"/>
      <c r="G75" s="115"/>
    </row>
    <row r="76" spans="1:7" ht="11.25">
      <c r="A76" s="87"/>
      <c r="B76" s="87"/>
      <c r="C76" s="90"/>
      <c r="D76" s="93"/>
      <c r="E76" s="89"/>
      <c r="F76" s="89"/>
      <c r="G76" s="11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84" r:id="rId1"/>
  <headerFooter alignWithMargins="0">
    <oddHeader>&amp;L&amp;"Arial,Gras"&amp;14SPORTS
D'ENTREPRISES&amp;C&amp;"Arial,Gras"&amp;14SAISON 2015</oddHeader>
    <oddFooter>&amp;L&amp;"Arial,Gras"MATCH 11&amp;R&amp;"Arial,Gras"LUNDI 30 Mars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0"/>
  <sheetViews>
    <sheetView zoomScalePageLayoutView="0" workbookViewId="0" topLeftCell="J1">
      <selection activeCell="W15" sqref="W15"/>
    </sheetView>
  </sheetViews>
  <sheetFormatPr defaultColWidth="11.421875" defaultRowHeight="12.75"/>
  <cols>
    <col min="1" max="1" width="20.7109375" style="0" customWidth="1"/>
    <col min="2" max="2" width="11.421875" style="6" customWidth="1"/>
    <col min="3" max="3" width="22.00390625" style="0" bestFit="1" customWidth="1"/>
    <col min="4" max="4" width="11.140625" style="6" bestFit="1" customWidth="1"/>
    <col min="5" max="5" width="20.28125" style="0" bestFit="1" customWidth="1"/>
    <col min="6" max="6" width="11.140625" style="6" bestFit="1" customWidth="1"/>
    <col min="7" max="7" width="21.57421875" style="0" customWidth="1"/>
    <col min="8" max="8" width="11.140625" style="6" bestFit="1" customWidth="1"/>
    <col min="9" max="9" width="20.8515625" style="0" bestFit="1" customWidth="1"/>
    <col min="10" max="10" width="11.140625" style="6" customWidth="1"/>
    <col min="11" max="11" width="22.00390625" style="0" bestFit="1" customWidth="1"/>
    <col min="12" max="12" width="11.140625" style="6" customWidth="1"/>
    <col min="13" max="13" width="22.00390625" style="5" bestFit="1" customWidth="1"/>
    <col min="14" max="14" width="11.140625" style="64" customWidth="1"/>
    <col min="15" max="15" width="20.8515625" style="0" bestFit="1" customWidth="1"/>
    <col min="16" max="16" width="11.421875" style="6" customWidth="1"/>
    <col min="17" max="17" width="20.8515625" style="0" bestFit="1" customWidth="1"/>
    <col min="18" max="18" width="11.421875" style="6" customWidth="1"/>
    <col min="19" max="19" width="20.8515625" style="0" bestFit="1" customWidth="1"/>
    <col min="20" max="20" width="11.421875" style="8" customWidth="1"/>
    <col min="21" max="21" width="20.8515625" style="0" bestFit="1" customWidth="1"/>
    <col min="22" max="22" width="11.421875" style="6" customWidth="1"/>
    <col min="23" max="23" width="20.8515625" style="0" bestFit="1" customWidth="1"/>
    <col min="24" max="24" width="11.421875" style="6" customWidth="1"/>
    <col min="25" max="25" width="20.00390625" style="0" bestFit="1" customWidth="1"/>
    <col min="26" max="26" width="11.421875" style="6" customWidth="1"/>
    <col min="27" max="27" width="20.8515625" style="0" bestFit="1" customWidth="1"/>
    <col min="28" max="28" width="11.421875" style="8" customWidth="1"/>
    <col min="29" max="29" width="20.8515625" style="0" bestFit="1" customWidth="1"/>
  </cols>
  <sheetData>
    <row r="1" ht="21" thickBot="1">
      <c r="A1" s="13" t="s">
        <v>45</v>
      </c>
    </row>
    <row r="2" spans="1:30" s="11" customFormat="1" ht="13.5" thickTop="1">
      <c r="A2" s="18">
        <v>41644</v>
      </c>
      <c r="B2" s="19"/>
      <c r="C2" s="37">
        <v>41651</v>
      </c>
      <c r="D2" s="19"/>
      <c r="E2" s="18">
        <v>41658</v>
      </c>
      <c r="F2" s="19"/>
      <c r="G2" s="18">
        <v>41665</v>
      </c>
      <c r="H2" s="19"/>
      <c r="I2" s="18">
        <v>41672</v>
      </c>
      <c r="J2" s="19"/>
      <c r="K2" s="18">
        <v>41693</v>
      </c>
      <c r="L2" s="19"/>
      <c r="M2" s="18">
        <v>41700</v>
      </c>
      <c r="N2" s="65"/>
      <c r="O2" s="18">
        <v>41707</v>
      </c>
      <c r="P2" s="19"/>
      <c r="Q2" s="18">
        <v>41714</v>
      </c>
      <c r="R2" s="19"/>
      <c r="S2" s="18">
        <v>41721</v>
      </c>
      <c r="T2" s="50"/>
      <c r="U2" s="18">
        <v>41728</v>
      </c>
      <c r="V2" s="19"/>
      <c r="W2" s="18">
        <v>41756</v>
      </c>
      <c r="X2" s="31"/>
      <c r="Y2" s="18">
        <v>41763</v>
      </c>
      <c r="Z2" s="37"/>
      <c r="AA2" s="118"/>
      <c r="AB2" s="33"/>
      <c r="AC2" s="18"/>
      <c r="AD2" s="53"/>
    </row>
    <row r="3" spans="1:30" s="11" customFormat="1" ht="12.75">
      <c r="A3" s="20" t="s">
        <v>90</v>
      </c>
      <c r="B3" s="21"/>
      <c r="C3" s="20" t="s">
        <v>90</v>
      </c>
      <c r="D3" s="21"/>
      <c r="E3" s="20" t="s">
        <v>90</v>
      </c>
      <c r="F3" s="32"/>
      <c r="G3" s="20" t="s">
        <v>90</v>
      </c>
      <c r="H3" s="32"/>
      <c r="I3" s="20" t="s">
        <v>90</v>
      </c>
      <c r="J3" s="41"/>
      <c r="K3" s="20" t="s">
        <v>90</v>
      </c>
      <c r="L3" s="21"/>
      <c r="M3" s="20" t="s">
        <v>90</v>
      </c>
      <c r="N3" s="74"/>
      <c r="O3" s="20" t="s">
        <v>90</v>
      </c>
      <c r="P3" s="21"/>
      <c r="Q3" s="20" t="s">
        <v>90</v>
      </c>
      <c r="R3" s="21"/>
      <c r="S3" s="20" t="s">
        <v>90</v>
      </c>
      <c r="T3" s="23"/>
      <c r="U3" s="20" t="s">
        <v>90</v>
      </c>
      <c r="V3" s="21"/>
      <c r="W3" s="20" t="s">
        <v>90</v>
      </c>
      <c r="X3" s="21"/>
      <c r="Y3" s="20" t="s">
        <v>90</v>
      </c>
      <c r="Z3" s="41"/>
      <c r="AA3" s="20" t="s">
        <v>90</v>
      </c>
      <c r="AB3" s="32"/>
      <c r="AC3" s="20" t="s">
        <v>90</v>
      </c>
      <c r="AD3" s="23"/>
    </row>
    <row r="4" spans="1:30" s="12" customFormat="1" ht="12.75">
      <c r="A4" s="22" t="s">
        <v>32</v>
      </c>
      <c r="B4" s="25">
        <v>214</v>
      </c>
      <c r="C4" s="12" t="s">
        <v>28</v>
      </c>
      <c r="D4" s="6">
        <v>202</v>
      </c>
      <c r="E4" s="22" t="s">
        <v>32</v>
      </c>
      <c r="F4" s="9">
        <v>201</v>
      </c>
      <c r="G4" s="22" t="s">
        <v>58</v>
      </c>
      <c r="H4" s="80">
        <v>203</v>
      </c>
      <c r="I4" s="22" t="s">
        <v>31</v>
      </c>
      <c r="J4" s="25">
        <v>200</v>
      </c>
      <c r="K4" s="12" t="s">
        <v>12</v>
      </c>
      <c r="L4" s="23">
        <v>202</v>
      </c>
      <c r="M4" s="12" t="s">
        <v>36</v>
      </c>
      <c r="N4" s="8">
        <v>200</v>
      </c>
      <c r="O4" s="22" t="s">
        <v>113</v>
      </c>
      <c r="P4" s="25">
        <v>200</v>
      </c>
      <c r="Q4" s="22" t="s">
        <v>167</v>
      </c>
      <c r="R4" s="25">
        <v>200</v>
      </c>
      <c r="S4" s="12" t="s">
        <v>24</v>
      </c>
      <c r="T4" s="8">
        <v>201</v>
      </c>
      <c r="U4" s="22" t="s">
        <v>10</v>
      </c>
      <c r="V4" s="23">
        <v>201</v>
      </c>
      <c r="X4" s="6"/>
      <c r="Y4" s="22"/>
      <c r="Z4" s="9"/>
      <c r="AA4" s="22"/>
      <c r="AB4" s="84"/>
      <c r="AC4" s="22"/>
      <c r="AD4" s="23"/>
    </row>
    <row r="5" spans="1:30" s="12" customFormat="1" ht="12.75">
      <c r="A5" s="22" t="s">
        <v>11</v>
      </c>
      <c r="B5" s="23" t="s">
        <v>141</v>
      </c>
      <c r="C5" s="12" t="s">
        <v>10</v>
      </c>
      <c r="D5" s="6">
        <v>204</v>
      </c>
      <c r="E5" s="39" t="s">
        <v>11</v>
      </c>
      <c r="F5" s="9">
        <v>207.201</v>
      </c>
      <c r="G5" s="39" t="s">
        <v>15</v>
      </c>
      <c r="H5" s="8">
        <v>204</v>
      </c>
      <c r="I5" s="22" t="s">
        <v>106</v>
      </c>
      <c r="J5" s="25">
        <v>202</v>
      </c>
      <c r="K5" s="22" t="s">
        <v>14</v>
      </c>
      <c r="L5" s="25">
        <v>203</v>
      </c>
      <c r="M5" s="12" t="s">
        <v>47</v>
      </c>
      <c r="N5" s="8">
        <v>201</v>
      </c>
      <c r="O5" s="39" t="s">
        <v>14</v>
      </c>
      <c r="P5" s="8">
        <v>200</v>
      </c>
      <c r="Q5" s="39" t="s">
        <v>146</v>
      </c>
      <c r="R5" s="25">
        <v>203</v>
      </c>
      <c r="S5" s="12" t="s">
        <v>32</v>
      </c>
      <c r="T5" s="8">
        <v>205</v>
      </c>
      <c r="U5" s="22" t="s">
        <v>106</v>
      </c>
      <c r="V5" s="25">
        <v>202</v>
      </c>
      <c r="W5" s="47"/>
      <c r="X5" s="6"/>
      <c r="Y5" s="22"/>
      <c r="Z5" s="8"/>
      <c r="AA5" s="22"/>
      <c r="AB5" s="84"/>
      <c r="AC5" s="22"/>
      <c r="AD5" s="23"/>
    </row>
    <row r="6" spans="1:30" ht="12.75">
      <c r="A6" s="22" t="s">
        <v>103</v>
      </c>
      <c r="B6" s="25">
        <v>241.209</v>
      </c>
      <c r="C6" s="47" t="s">
        <v>12</v>
      </c>
      <c r="D6" s="6">
        <v>211</v>
      </c>
      <c r="E6" s="39" t="s">
        <v>142</v>
      </c>
      <c r="F6" s="6">
        <v>208.204</v>
      </c>
      <c r="G6" s="39" t="s">
        <v>24</v>
      </c>
      <c r="H6" s="6">
        <v>211</v>
      </c>
      <c r="I6" s="22" t="s">
        <v>15</v>
      </c>
      <c r="J6" s="8">
        <v>204</v>
      </c>
      <c r="K6" s="22" t="s">
        <v>30</v>
      </c>
      <c r="L6" s="25">
        <v>204</v>
      </c>
      <c r="M6" s="12" t="s">
        <v>153</v>
      </c>
      <c r="N6" s="8">
        <v>202</v>
      </c>
      <c r="O6" s="39" t="s">
        <v>30</v>
      </c>
      <c r="P6" s="6">
        <v>201</v>
      </c>
      <c r="Q6" s="22" t="s">
        <v>51</v>
      </c>
      <c r="R6" s="25">
        <v>210</v>
      </c>
      <c r="S6" s="47" t="s">
        <v>12</v>
      </c>
      <c r="T6" s="8">
        <v>205</v>
      </c>
      <c r="U6" s="39" t="s">
        <v>22</v>
      </c>
      <c r="V6" s="25">
        <v>202</v>
      </c>
      <c r="W6" s="47"/>
      <c r="Y6" s="39"/>
      <c r="Z6" s="25"/>
      <c r="AA6" s="22"/>
      <c r="AC6" s="22"/>
      <c r="AD6" s="23"/>
    </row>
    <row r="7" spans="1:30" ht="12.75">
      <c r="A7" s="22"/>
      <c r="B7" s="25"/>
      <c r="C7" s="47" t="s">
        <v>60</v>
      </c>
      <c r="D7" s="25">
        <v>222</v>
      </c>
      <c r="E7" s="39" t="s">
        <v>93</v>
      </c>
      <c r="F7" s="6" t="s">
        <v>143</v>
      </c>
      <c r="G7" s="22" t="s">
        <v>36</v>
      </c>
      <c r="H7" s="6">
        <v>211</v>
      </c>
      <c r="I7" s="22" t="s">
        <v>107</v>
      </c>
      <c r="J7" s="66" t="s">
        <v>147</v>
      </c>
      <c r="K7" s="39" t="s">
        <v>28</v>
      </c>
      <c r="L7" s="25">
        <v>222.219</v>
      </c>
      <c r="M7" s="63" t="s">
        <v>30</v>
      </c>
      <c r="N7" s="67" t="s">
        <v>157</v>
      </c>
      <c r="O7" s="39" t="s">
        <v>11</v>
      </c>
      <c r="P7" s="6">
        <v>206</v>
      </c>
      <c r="Q7" s="39" t="s">
        <v>16</v>
      </c>
      <c r="R7" s="25">
        <v>216</v>
      </c>
      <c r="S7" s="47" t="s">
        <v>40</v>
      </c>
      <c r="T7" s="8">
        <v>211</v>
      </c>
      <c r="U7" s="39" t="s">
        <v>56</v>
      </c>
      <c r="V7" s="25">
        <v>202</v>
      </c>
      <c r="W7" s="12"/>
      <c r="Y7" s="39"/>
      <c r="Z7" s="25"/>
      <c r="AA7" s="22"/>
      <c r="AC7" s="22"/>
      <c r="AD7" s="23"/>
    </row>
    <row r="8" spans="1:30" ht="12.75">
      <c r="A8" s="22"/>
      <c r="B8" s="25"/>
      <c r="C8" s="47" t="s">
        <v>40</v>
      </c>
      <c r="D8" s="6">
        <v>200.248</v>
      </c>
      <c r="E8" s="39" t="s">
        <v>20</v>
      </c>
      <c r="F8" s="6">
        <v>217</v>
      </c>
      <c r="G8" s="39" t="s">
        <v>19</v>
      </c>
      <c r="H8" s="6">
        <v>213</v>
      </c>
      <c r="I8" s="39" t="s">
        <v>49</v>
      </c>
      <c r="J8" s="66" t="s">
        <v>148</v>
      </c>
      <c r="K8" s="39" t="s">
        <v>92</v>
      </c>
      <c r="L8" s="25">
        <v>223</v>
      </c>
      <c r="M8" s="5" t="s">
        <v>106</v>
      </c>
      <c r="N8" s="64" t="s">
        <v>162</v>
      </c>
      <c r="O8" s="39" t="s">
        <v>22</v>
      </c>
      <c r="P8" s="6">
        <v>210</v>
      </c>
      <c r="Q8" s="22" t="s">
        <v>10</v>
      </c>
      <c r="R8" s="25">
        <v>222.214</v>
      </c>
      <c r="S8" s="47" t="s">
        <v>106</v>
      </c>
      <c r="T8" s="8">
        <v>212.202</v>
      </c>
      <c r="U8" s="39" t="s">
        <v>103</v>
      </c>
      <c r="V8" s="23">
        <v>203</v>
      </c>
      <c r="W8" s="47"/>
      <c r="Y8" s="39"/>
      <c r="Z8" s="25"/>
      <c r="AA8" s="39"/>
      <c r="AC8" s="39"/>
      <c r="AD8" s="54"/>
    </row>
    <row r="9" spans="1:30" ht="12.75">
      <c r="A9" s="39"/>
      <c r="B9" s="25"/>
      <c r="C9" s="47"/>
      <c r="E9" s="39" t="s">
        <v>22</v>
      </c>
      <c r="F9" s="6">
        <v>221</v>
      </c>
      <c r="G9" s="39" t="s">
        <v>28</v>
      </c>
      <c r="H9" s="6">
        <v>229</v>
      </c>
      <c r="I9" s="39" t="s">
        <v>11</v>
      </c>
      <c r="J9" s="6">
        <v>210.201</v>
      </c>
      <c r="K9" s="39" t="s">
        <v>33</v>
      </c>
      <c r="L9" s="25">
        <v>238.214</v>
      </c>
      <c r="M9" s="5" t="s">
        <v>33</v>
      </c>
      <c r="N9" s="64" t="s">
        <v>154</v>
      </c>
      <c r="O9" s="39" t="s">
        <v>56</v>
      </c>
      <c r="P9" s="6">
        <v>211</v>
      </c>
      <c r="Q9" s="39" t="s">
        <v>28</v>
      </c>
      <c r="R9" s="25">
        <v>223</v>
      </c>
      <c r="S9" s="47" t="s">
        <v>28</v>
      </c>
      <c r="T9" s="8">
        <v>210.215</v>
      </c>
      <c r="U9" s="39" t="s">
        <v>92</v>
      </c>
      <c r="V9" s="25">
        <v>204</v>
      </c>
      <c r="W9" s="47"/>
      <c r="Y9" s="39"/>
      <c r="Z9" s="25"/>
      <c r="AA9" s="39"/>
      <c r="AC9" s="39"/>
      <c r="AD9" s="25"/>
    </row>
    <row r="10" spans="1:30" ht="12.75">
      <c r="A10" s="39"/>
      <c r="B10" s="25"/>
      <c r="E10" s="39" t="s">
        <v>106</v>
      </c>
      <c r="F10" s="6">
        <v>222</v>
      </c>
      <c r="G10" s="39" t="s">
        <v>40</v>
      </c>
      <c r="H10" s="6">
        <v>238</v>
      </c>
      <c r="I10" s="22" t="s">
        <v>13</v>
      </c>
      <c r="J10" s="9">
        <v>226.221</v>
      </c>
      <c r="K10" s="39" t="s">
        <v>40</v>
      </c>
      <c r="L10" s="25">
        <v>243</v>
      </c>
      <c r="M10" s="78" t="s">
        <v>10</v>
      </c>
      <c r="N10" s="62" t="s">
        <v>155</v>
      </c>
      <c r="O10" s="39" t="s">
        <v>32</v>
      </c>
      <c r="P10" s="6">
        <v>216</v>
      </c>
      <c r="Q10" s="39" t="s">
        <v>168</v>
      </c>
      <c r="R10" s="25">
        <v>224.214</v>
      </c>
      <c r="S10" s="47" t="s">
        <v>14</v>
      </c>
      <c r="T10" s="8">
        <v>229</v>
      </c>
      <c r="U10" s="39" t="s">
        <v>43</v>
      </c>
      <c r="V10" s="25">
        <v>208</v>
      </c>
      <c r="W10" s="12"/>
      <c r="Y10" s="39"/>
      <c r="Z10" s="23"/>
      <c r="AA10" s="39"/>
      <c r="AC10" s="39"/>
      <c r="AD10" s="54"/>
    </row>
    <row r="11" spans="1:30" ht="12.75">
      <c r="A11" s="22"/>
      <c r="B11" s="25"/>
      <c r="C11" s="47"/>
      <c r="E11" s="39" t="s">
        <v>92</v>
      </c>
      <c r="F11" s="6">
        <v>223</v>
      </c>
      <c r="G11" s="39" t="s">
        <v>146</v>
      </c>
      <c r="H11" s="6">
        <v>245</v>
      </c>
      <c r="I11" s="24" t="s">
        <v>150</v>
      </c>
      <c r="J11" s="9">
        <v>237</v>
      </c>
      <c r="K11" s="39" t="s">
        <v>32</v>
      </c>
      <c r="L11" s="25">
        <v>255.203</v>
      </c>
      <c r="M11" s="5" t="s">
        <v>13</v>
      </c>
      <c r="N11" s="64" t="s">
        <v>158</v>
      </c>
      <c r="O11" s="39" t="s">
        <v>152</v>
      </c>
      <c r="P11" s="10">
        <v>249.232</v>
      </c>
      <c r="Q11" s="39" t="s">
        <v>32</v>
      </c>
      <c r="R11" s="25">
        <v>229</v>
      </c>
      <c r="S11" s="47" t="s">
        <v>13</v>
      </c>
      <c r="T11" s="8">
        <v>222.212</v>
      </c>
      <c r="U11" s="39" t="s">
        <v>33</v>
      </c>
      <c r="V11" s="25">
        <v>214.207</v>
      </c>
      <c r="W11" s="47"/>
      <c r="Y11" s="39"/>
      <c r="Z11" s="23"/>
      <c r="AA11" s="22"/>
      <c r="AC11" s="22"/>
      <c r="AD11" s="23"/>
    </row>
    <row r="12" spans="1:30" ht="12.75">
      <c r="A12" s="39"/>
      <c r="B12" s="25"/>
      <c r="C12" s="47"/>
      <c r="E12" s="39" t="s">
        <v>40</v>
      </c>
      <c r="F12" s="6">
        <v>223</v>
      </c>
      <c r="G12" s="39" t="s">
        <v>13</v>
      </c>
      <c r="H12" s="8">
        <v>253</v>
      </c>
      <c r="I12" s="24" t="s">
        <v>93</v>
      </c>
      <c r="J12" s="9">
        <v>237.207</v>
      </c>
      <c r="K12" s="24"/>
      <c r="L12" s="25"/>
      <c r="M12" s="78" t="s">
        <v>48</v>
      </c>
      <c r="N12" s="67" t="s">
        <v>159</v>
      </c>
      <c r="O12" s="22" t="s">
        <v>28</v>
      </c>
      <c r="P12" s="9" t="s">
        <v>166</v>
      </c>
      <c r="Q12" s="22" t="s">
        <v>13</v>
      </c>
      <c r="R12" s="25">
        <v>232.202</v>
      </c>
      <c r="S12" s="47" t="s">
        <v>22</v>
      </c>
      <c r="T12" s="8">
        <v>233</v>
      </c>
      <c r="U12" s="24" t="s">
        <v>42</v>
      </c>
      <c r="V12" s="25">
        <v>224</v>
      </c>
      <c r="W12" s="47"/>
      <c r="Y12" s="22"/>
      <c r="Z12" s="25"/>
      <c r="AA12" s="39"/>
      <c r="AC12" s="39"/>
      <c r="AD12" s="54"/>
    </row>
    <row r="13" spans="1:30" ht="12.75">
      <c r="A13" s="39"/>
      <c r="B13" s="25"/>
      <c r="C13" s="47"/>
      <c r="E13" s="39" t="s">
        <v>28</v>
      </c>
      <c r="F13" s="6" t="s">
        <v>144</v>
      </c>
      <c r="G13" s="39"/>
      <c r="I13" s="22" t="s">
        <v>40</v>
      </c>
      <c r="J13" s="9" t="s">
        <v>151</v>
      </c>
      <c r="K13" s="24"/>
      <c r="L13" s="25"/>
      <c r="M13" s="5" t="s">
        <v>40</v>
      </c>
      <c r="N13" s="64" t="s">
        <v>163</v>
      </c>
      <c r="O13" s="39"/>
      <c r="Q13" s="22" t="s">
        <v>48</v>
      </c>
      <c r="R13" s="25">
        <v>247</v>
      </c>
      <c r="S13" s="47" t="s">
        <v>152</v>
      </c>
      <c r="T13" s="8">
        <v>259.212</v>
      </c>
      <c r="U13" s="39" t="s">
        <v>40</v>
      </c>
      <c r="V13" s="25">
        <v>226.203</v>
      </c>
      <c r="W13" s="47"/>
      <c r="X13" s="8"/>
      <c r="Y13" s="24"/>
      <c r="Z13" s="25"/>
      <c r="AA13" s="39"/>
      <c r="AC13" s="39"/>
      <c r="AD13" s="59"/>
    </row>
    <row r="14" spans="1:30" ht="12.75">
      <c r="A14" s="39"/>
      <c r="B14" s="25"/>
      <c r="C14" s="47"/>
      <c r="E14" s="24" t="s">
        <v>33</v>
      </c>
      <c r="F14" s="6">
        <v>224.216</v>
      </c>
      <c r="G14" s="24"/>
      <c r="I14" s="39" t="s">
        <v>19</v>
      </c>
      <c r="J14" s="6">
        <v>242</v>
      </c>
      <c r="K14" s="24"/>
      <c r="L14" s="25"/>
      <c r="M14" s="5" t="s">
        <v>28</v>
      </c>
      <c r="N14" s="64" t="s">
        <v>164</v>
      </c>
      <c r="O14" s="24"/>
      <c r="Q14" s="24"/>
      <c r="R14" s="25"/>
      <c r="U14" s="24" t="s">
        <v>49</v>
      </c>
      <c r="V14" s="25">
        <v>227</v>
      </c>
      <c r="Y14" s="24"/>
      <c r="Z14" s="25"/>
      <c r="AA14" s="39"/>
      <c r="AC14" s="39"/>
      <c r="AD14" s="54"/>
    </row>
    <row r="15" spans="1:30" ht="12.75">
      <c r="A15" s="39"/>
      <c r="B15" s="25"/>
      <c r="C15" s="47"/>
      <c r="D15" s="67"/>
      <c r="E15" s="22" t="s">
        <v>13</v>
      </c>
      <c r="F15" s="6">
        <v>244</v>
      </c>
      <c r="G15" s="24"/>
      <c r="I15" s="24" t="s">
        <v>28</v>
      </c>
      <c r="J15" s="9">
        <v>244.226</v>
      </c>
      <c r="K15" s="24"/>
      <c r="L15" s="25"/>
      <c r="M15" s="15"/>
      <c r="O15" s="24"/>
      <c r="Q15" s="39"/>
      <c r="R15" s="25"/>
      <c r="U15" s="24" t="s">
        <v>28</v>
      </c>
      <c r="V15" s="25">
        <v>227.226</v>
      </c>
      <c r="W15" s="47"/>
      <c r="X15" s="9"/>
      <c r="Y15" s="22"/>
      <c r="Z15" s="25"/>
      <c r="AA15" s="22"/>
      <c r="AC15" s="24"/>
      <c r="AD15" s="23"/>
    </row>
    <row r="16" spans="1:30" s="11" customFormat="1" ht="12.75">
      <c r="A16" s="22"/>
      <c r="B16" s="25"/>
      <c r="C16"/>
      <c r="D16" s="6"/>
      <c r="E16" s="22"/>
      <c r="F16" s="9"/>
      <c r="G16" s="39"/>
      <c r="H16" s="9"/>
      <c r="I16" s="39"/>
      <c r="J16" s="9"/>
      <c r="K16" s="39"/>
      <c r="L16" s="25"/>
      <c r="M16" s="14"/>
      <c r="N16" s="70"/>
      <c r="O16" s="39"/>
      <c r="P16" s="9"/>
      <c r="Q16" s="39"/>
      <c r="R16" s="25"/>
      <c r="U16" s="20"/>
      <c r="V16" s="32"/>
      <c r="W16" s="47"/>
      <c r="X16" s="9"/>
      <c r="Y16" s="39"/>
      <c r="Z16" s="25"/>
      <c r="AA16" s="20"/>
      <c r="AC16" s="22"/>
      <c r="AD16" s="32"/>
    </row>
    <row r="17" spans="1:30" s="12" customFormat="1" ht="12.75">
      <c r="A17" s="22"/>
      <c r="B17" s="23"/>
      <c r="C17" s="47"/>
      <c r="D17" s="9"/>
      <c r="E17" s="24"/>
      <c r="F17" s="9"/>
      <c r="G17" s="36"/>
      <c r="H17" s="6"/>
      <c r="I17" s="39"/>
      <c r="J17" s="9"/>
      <c r="K17" s="24"/>
      <c r="L17" s="25"/>
      <c r="M17" s="38"/>
      <c r="N17" s="74"/>
      <c r="O17" s="36"/>
      <c r="P17" s="9"/>
      <c r="Q17" s="22"/>
      <c r="R17" s="25"/>
      <c r="S17" s="78"/>
      <c r="T17" s="10"/>
      <c r="U17" s="39"/>
      <c r="V17" s="25"/>
      <c r="W17" s="47"/>
      <c r="X17" s="6"/>
      <c r="Y17" s="22"/>
      <c r="Z17" s="25"/>
      <c r="AA17" s="24"/>
      <c r="AC17" s="20"/>
      <c r="AD17" s="23"/>
    </row>
    <row r="18" spans="1:30" s="11" customFormat="1" ht="12.75">
      <c r="A18" s="22"/>
      <c r="B18" s="23"/>
      <c r="C18" s="38"/>
      <c r="D18" s="41"/>
      <c r="E18" s="20"/>
      <c r="F18" s="38"/>
      <c r="G18" s="20"/>
      <c r="I18" s="20"/>
      <c r="J18" s="41"/>
      <c r="K18" s="20"/>
      <c r="L18" s="21"/>
      <c r="M18" s="60"/>
      <c r="N18" s="67"/>
      <c r="O18" s="36"/>
      <c r="P18" s="9"/>
      <c r="Q18" s="39"/>
      <c r="R18" s="25"/>
      <c r="S18" s="47"/>
      <c r="T18" s="8"/>
      <c r="U18" s="22"/>
      <c r="V18" s="23"/>
      <c r="W18" s="47"/>
      <c r="X18" s="6"/>
      <c r="Y18" s="20"/>
      <c r="Z18" s="21"/>
      <c r="AC18" s="24"/>
      <c r="AD18" s="23"/>
    </row>
    <row r="19" spans="1:30" s="11" customFormat="1" ht="12.75">
      <c r="A19" s="20"/>
      <c r="B19" s="32"/>
      <c r="C19" s="38"/>
      <c r="D19" s="8"/>
      <c r="E19" s="20"/>
      <c r="F19" s="9"/>
      <c r="G19" s="20"/>
      <c r="H19" s="8"/>
      <c r="I19" s="20"/>
      <c r="J19" s="9"/>
      <c r="K19" s="20"/>
      <c r="L19" s="23"/>
      <c r="M19" s="38"/>
      <c r="N19" s="67"/>
      <c r="O19" s="39"/>
      <c r="P19" s="9"/>
      <c r="Q19" s="39"/>
      <c r="R19" s="25"/>
      <c r="S19" s="38"/>
      <c r="T19" s="10"/>
      <c r="U19" s="20"/>
      <c r="V19" s="23"/>
      <c r="W19" s="14"/>
      <c r="X19" s="9"/>
      <c r="Y19" s="20"/>
      <c r="Z19" s="23"/>
      <c r="AC19" s="22"/>
      <c r="AD19" s="23"/>
    </row>
    <row r="20" spans="1:30" s="11" customFormat="1" ht="12.75">
      <c r="A20" s="22"/>
      <c r="B20" s="25"/>
      <c r="C20" s="60"/>
      <c r="D20" s="6"/>
      <c r="E20" s="22"/>
      <c r="F20" s="9"/>
      <c r="G20" s="22"/>
      <c r="H20" s="10"/>
      <c r="I20" s="22"/>
      <c r="J20" s="9"/>
      <c r="K20" s="39"/>
      <c r="L20" s="25"/>
      <c r="M20" s="60"/>
      <c r="N20" s="67"/>
      <c r="O20" s="20"/>
      <c r="P20" s="41"/>
      <c r="Q20" s="39"/>
      <c r="R20" s="25"/>
      <c r="S20" s="12"/>
      <c r="T20" s="8"/>
      <c r="U20" s="22"/>
      <c r="V20" s="25"/>
      <c r="W20" s="47"/>
      <c r="X20" s="6"/>
      <c r="Y20" s="24"/>
      <c r="Z20" s="25"/>
      <c r="AC20" s="39"/>
      <c r="AD20" s="23"/>
    </row>
    <row r="21" spans="1:30" ht="12.75">
      <c r="A21" s="20" t="s">
        <v>89</v>
      </c>
      <c r="B21" s="25"/>
      <c r="C21" s="38" t="s">
        <v>89</v>
      </c>
      <c r="D21" s="9"/>
      <c r="E21" s="20" t="s">
        <v>89</v>
      </c>
      <c r="F21" s="9"/>
      <c r="G21" s="20" t="s">
        <v>89</v>
      </c>
      <c r="I21" s="20" t="s">
        <v>89</v>
      </c>
      <c r="J21" s="9"/>
      <c r="K21" s="20" t="s">
        <v>89</v>
      </c>
      <c r="L21" s="25"/>
      <c r="M21" s="38" t="s">
        <v>89</v>
      </c>
      <c r="N21" s="67"/>
      <c r="O21" s="20" t="s">
        <v>89</v>
      </c>
      <c r="P21" s="9"/>
      <c r="Q21" s="20" t="s">
        <v>89</v>
      </c>
      <c r="R21" s="25"/>
      <c r="S21" s="38" t="s">
        <v>89</v>
      </c>
      <c r="T21" s="10"/>
      <c r="U21" s="20" t="s">
        <v>89</v>
      </c>
      <c r="V21" s="25"/>
      <c r="W21" s="38" t="s">
        <v>89</v>
      </c>
      <c r="X21" s="9"/>
      <c r="Y21" s="20" t="s">
        <v>89</v>
      </c>
      <c r="Z21" s="25"/>
      <c r="AA21" s="20" t="s">
        <v>89</v>
      </c>
      <c r="AC21" s="20" t="s">
        <v>89</v>
      </c>
      <c r="AD21" s="23"/>
    </row>
    <row r="22" spans="1:30" ht="12.75">
      <c r="A22" s="39" t="s">
        <v>103</v>
      </c>
      <c r="B22" s="25">
        <v>618</v>
      </c>
      <c r="C22" s="47" t="s">
        <v>28</v>
      </c>
      <c r="D22" s="6">
        <v>559</v>
      </c>
      <c r="E22" s="22" t="s">
        <v>11</v>
      </c>
      <c r="F22" s="23">
        <v>564</v>
      </c>
      <c r="G22" s="12" t="s">
        <v>19</v>
      </c>
      <c r="H22" s="6">
        <v>560</v>
      </c>
      <c r="I22" s="22" t="s">
        <v>31</v>
      </c>
      <c r="J22" s="10">
        <v>562</v>
      </c>
      <c r="K22" s="24" t="s">
        <v>30</v>
      </c>
      <c r="L22" s="25">
        <v>555</v>
      </c>
      <c r="M22" s="63" t="s">
        <v>56</v>
      </c>
      <c r="N22" s="67" t="s">
        <v>165</v>
      </c>
      <c r="O22" s="42" t="s">
        <v>32</v>
      </c>
      <c r="P22" s="10">
        <v>559</v>
      </c>
      <c r="Q22" s="22" t="s">
        <v>16</v>
      </c>
      <c r="R22" s="23">
        <v>583</v>
      </c>
      <c r="S22" s="12" t="s">
        <v>33</v>
      </c>
      <c r="T22" s="8">
        <v>570</v>
      </c>
      <c r="U22" s="39" t="s">
        <v>10</v>
      </c>
      <c r="V22" s="25">
        <v>555</v>
      </c>
      <c r="W22" s="12"/>
      <c r="Y22" s="39"/>
      <c r="Z22" s="23"/>
      <c r="AC22" s="22"/>
      <c r="AD22" s="23"/>
    </row>
    <row r="23" spans="1:30" ht="12.75">
      <c r="A23" s="22" t="s">
        <v>11</v>
      </c>
      <c r="B23" s="23">
        <v>668</v>
      </c>
      <c r="C23" s="47" t="s">
        <v>12</v>
      </c>
      <c r="D23" s="6">
        <v>561</v>
      </c>
      <c r="E23" s="24" t="s">
        <v>32</v>
      </c>
      <c r="F23" s="25">
        <v>568</v>
      </c>
      <c r="G23" s="119" t="s">
        <v>13</v>
      </c>
      <c r="H23" s="8">
        <v>596</v>
      </c>
      <c r="I23" s="22" t="s">
        <v>49</v>
      </c>
      <c r="J23" s="10">
        <v>566</v>
      </c>
      <c r="K23" s="22" t="s">
        <v>92</v>
      </c>
      <c r="L23" s="23">
        <v>593</v>
      </c>
      <c r="M23" s="5" t="s">
        <v>22</v>
      </c>
      <c r="N23" s="64" t="s">
        <v>161</v>
      </c>
      <c r="O23" s="22" t="s">
        <v>30</v>
      </c>
      <c r="P23" s="10">
        <v>563</v>
      </c>
      <c r="Q23" s="22" t="s">
        <v>48</v>
      </c>
      <c r="R23" s="25">
        <v>592</v>
      </c>
      <c r="S23" s="12" t="s">
        <v>28</v>
      </c>
      <c r="T23" s="8">
        <v>593</v>
      </c>
      <c r="U23" s="24" t="s">
        <v>92</v>
      </c>
      <c r="V23" s="25">
        <v>558</v>
      </c>
      <c r="W23" s="47"/>
      <c r="Y23" s="22"/>
      <c r="Z23" s="23"/>
      <c r="AC23" s="22"/>
      <c r="AD23" s="23"/>
    </row>
    <row r="24" spans="1:30" s="11" customFormat="1" ht="12.75">
      <c r="A24" s="22"/>
      <c r="B24" s="23"/>
      <c r="C24" s="47" t="s">
        <v>10</v>
      </c>
      <c r="D24" s="10">
        <v>564</v>
      </c>
      <c r="E24" s="22" t="s">
        <v>10</v>
      </c>
      <c r="F24" s="23">
        <v>569</v>
      </c>
      <c r="G24" s="12" t="s">
        <v>40</v>
      </c>
      <c r="H24" s="8">
        <v>598</v>
      </c>
      <c r="I24" s="24" t="s">
        <v>11</v>
      </c>
      <c r="J24" s="6">
        <v>569</v>
      </c>
      <c r="K24" s="22" t="s">
        <v>32</v>
      </c>
      <c r="L24" s="23">
        <v>603</v>
      </c>
      <c r="M24" s="5" t="s">
        <v>10</v>
      </c>
      <c r="N24" s="64" t="s">
        <v>156</v>
      </c>
      <c r="O24" s="22" t="s">
        <v>56</v>
      </c>
      <c r="P24" s="8">
        <v>565</v>
      </c>
      <c r="Q24" s="22" t="s">
        <v>32</v>
      </c>
      <c r="R24" s="23">
        <v>593</v>
      </c>
      <c r="S24" s="12" t="s">
        <v>106</v>
      </c>
      <c r="T24" s="8">
        <v>593</v>
      </c>
      <c r="U24" s="39" t="s">
        <v>146</v>
      </c>
      <c r="V24" s="25">
        <v>565</v>
      </c>
      <c r="W24" s="47"/>
      <c r="X24" s="6"/>
      <c r="Y24" s="22"/>
      <c r="Z24" s="23"/>
      <c r="AC24" s="20"/>
      <c r="AD24" s="32"/>
    </row>
    <row r="25" spans="1:30" s="11" customFormat="1" ht="12.75">
      <c r="A25" s="22"/>
      <c r="B25" s="23"/>
      <c r="C25" s="12" t="s">
        <v>40</v>
      </c>
      <c r="D25" s="6">
        <v>640</v>
      </c>
      <c r="E25" s="22" t="s">
        <v>13</v>
      </c>
      <c r="F25" s="23">
        <v>582</v>
      </c>
      <c r="G25" s="12" t="s">
        <v>145</v>
      </c>
      <c r="H25" s="8">
        <v>602</v>
      </c>
      <c r="I25" s="22" t="s">
        <v>149</v>
      </c>
      <c r="J25" s="9">
        <v>583</v>
      </c>
      <c r="K25" s="22" t="s">
        <v>40</v>
      </c>
      <c r="L25" s="23">
        <v>606</v>
      </c>
      <c r="M25" s="5" t="s">
        <v>48</v>
      </c>
      <c r="N25" s="64" t="s">
        <v>160</v>
      </c>
      <c r="O25" s="22" t="s">
        <v>14</v>
      </c>
      <c r="P25" s="8">
        <v>568</v>
      </c>
      <c r="Q25" s="22" t="s">
        <v>28</v>
      </c>
      <c r="R25" s="23">
        <v>613</v>
      </c>
      <c r="S25" s="12" t="s">
        <v>13</v>
      </c>
      <c r="T25" s="8">
        <v>630</v>
      </c>
      <c r="U25" s="22" t="s">
        <v>42</v>
      </c>
      <c r="V25" s="23">
        <v>568</v>
      </c>
      <c r="W25" s="12"/>
      <c r="X25" s="8"/>
      <c r="Y25" s="22"/>
      <c r="Z25" s="23"/>
      <c r="AC25" s="20"/>
      <c r="AD25" s="32"/>
    </row>
    <row r="26" spans="1:30" s="11" customFormat="1" ht="12.75">
      <c r="A26" s="22"/>
      <c r="B26" s="25"/>
      <c r="C26" s="60"/>
      <c r="D26" s="10"/>
      <c r="E26" s="22" t="s">
        <v>106</v>
      </c>
      <c r="F26" s="23">
        <v>584</v>
      </c>
      <c r="G26" s="12" t="s">
        <v>146</v>
      </c>
      <c r="H26" s="8">
        <v>604</v>
      </c>
      <c r="I26" s="22" t="s">
        <v>142</v>
      </c>
      <c r="J26" s="10">
        <v>590</v>
      </c>
      <c r="K26" s="22" t="s">
        <v>28</v>
      </c>
      <c r="L26" s="23">
        <v>617</v>
      </c>
      <c r="M26" s="12" t="s">
        <v>30</v>
      </c>
      <c r="N26" s="8">
        <v>578</v>
      </c>
      <c r="O26" s="22" t="s">
        <v>152</v>
      </c>
      <c r="P26" s="8">
        <v>673</v>
      </c>
      <c r="Q26" s="39" t="s">
        <v>13</v>
      </c>
      <c r="R26" s="23">
        <v>618</v>
      </c>
      <c r="S26" s="47" t="s">
        <v>152</v>
      </c>
      <c r="T26" s="8">
        <v>668</v>
      </c>
      <c r="U26" s="22" t="s">
        <v>49</v>
      </c>
      <c r="V26" s="23">
        <v>581</v>
      </c>
      <c r="W26" s="47"/>
      <c r="X26" s="8"/>
      <c r="Y26" s="22"/>
      <c r="Z26" s="25"/>
      <c r="AA26" s="60"/>
      <c r="AB26" s="10"/>
      <c r="AC26" s="20"/>
      <c r="AD26" s="32"/>
    </row>
    <row r="27" spans="1:30" s="12" customFormat="1" ht="12.75">
      <c r="A27" s="22"/>
      <c r="B27" s="54"/>
      <c r="C27" s="47"/>
      <c r="D27" s="10"/>
      <c r="E27" s="22" t="s">
        <v>40</v>
      </c>
      <c r="F27" s="25">
        <v>602</v>
      </c>
      <c r="G27" s="47"/>
      <c r="H27" s="10"/>
      <c r="I27" s="39" t="s">
        <v>13</v>
      </c>
      <c r="J27" s="6">
        <v>613</v>
      </c>
      <c r="K27" s="22" t="s">
        <v>33</v>
      </c>
      <c r="L27" s="23">
        <v>634</v>
      </c>
      <c r="M27" s="12" t="s">
        <v>33</v>
      </c>
      <c r="N27" s="8">
        <v>583</v>
      </c>
      <c r="O27" s="22" t="s">
        <v>28</v>
      </c>
      <c r="P27" s="10">
        <v>698</v>
      </c>
      <c r="Q27" s="39" t="s">
        <v>10</v>
      </c>
      <c r="R27" s="23">
        <v>627</v>
      </c>
      <c r="U27" s="22" t="s">
        <v>33</v>
      </c>
      <c r="V27" s="23">
        <v>588</v>
      </c>
      <c r="X27" s="8"/>
      <c r="Y27" s="22"/>
      <c r="Z27" s="8"/>
      <c r="AA27" s="22"/>
      <c r="AB27" s="8"/>
      <c r="AC27" s="22"/>
      <c r="AD27" s="84"/>
    </row>
    <row r="28" spans="1:30" ht="12.75">
      <c r="A28" s="24"/>
      <c r="B28" s="25"/>
      <c r="E28" s="22" t="s">
        <v>93</v>
      </c>
      <c r="F28" s="23">
        <v>630</v>
      </c>
      <c r="G28" s="47"/>
      <c r="H28" s="8"/>
      <c r="I28" s="39" t="s">
        <v>152</v>
      </c>
      <c r="J28" s="6">
        <v>626</v>
      </c>
      <c r="K28" s="39"/>
      <c r="L28" s="23"/>
      <c r="M28" s="60" t="s">
        <v>13</v>
      </c>
      <c r="N28" s="80">
        <v>594</v>
      </c>
      <c r="O28" s="24"/>
      <c r="Q28" s="39" t="s">
        <v>49</v>
      </c>
      <c r="R28" s="25">
        <v>637</v>
      </c>
      <c r="S28" s="12"/>
      <c r="U28" s="39" t="s">
        <v>40</v>
      </c>
      <c r="V28" s="81">
        <v>622</v>
      </c>
      <c r="W28" s="12"/>
      <c r="X28" s="8"/>
      <c r="Y28" s="24"/>
      <c r="AA28" s="39"/>
      <c r="AC28" s="24"/>
      <c r="AD28" s="59"/>
    </row>
    <row r="29" spans="1:30" s="11" customFormat="1" ht="12.75">
      <c r="A29" s="20"/>
      <c r="B29" s="21"/>
      <c r="C29" s="38"/>
      <c r="D29" s="41"/>
      <c r="E29" s="22" t="s">
        <v>33</v>
      </c>
      <c r="F29" s="23">
        <v>634</v>
      </c>
      <c r="G29" s="47"/>
      <c r="H29" s="10"/>
      <c r="I29" s="39" t="s">
        <v>28</v>
      </c>
      <c r="J29" s="10">
        <v>641</v>
      </c>
      <c r="K29" s="22"/>
      <c r="L29" s="23"/>
      <c r="M29" s="12" t="s">
        <v>28</v>
      </c>
      <c r="N29" s="8">
        <v>724</v>
      </c>
      <c r="O29" s="22"/>
      <c r="P29" s="10"/>
      <c r="Q29" s="20"/>
      <c r="R29" s="32"/>
      <c r="S29" s="60"/>
      <c r="T29" s="23"/>
      <c r="U29" s="22" t="s">
        <v>28</v>
      </c>
      <c r="V29" s="23">
        <v>648</v>
      </c>
      <c r="W29" s="12"/>
      <c r="X29" s="8"/>
      <c r="Y29" s="20"/>
      <c r="AA29" s="22"/>
      <c r="AB29" s="8"/>
      <c r="AC29" s="20"/>
      <c r="AD29" s="32"/>
    </row>
    <row r="30" spans="1:30" ht="12.75">
      <c r="A30" s="24"/>
      <c r="B30" s="25"/>
      <c r="C30" s="14"/>
      <c r="D30" s="9"/>
      <c r="E30" s="39" t="s">
        <v>28</v>
      </c>
      <c r="F30" s="25">
        <v>657</v>
      </c>
      <c r="G30" s="12"/>
      <c r="H30" s="8"/>
      <c r="I30" s="22" t="s">
        <v>40</v>
      </c>
      <c r="J30" s="9">
        <v>689</v>
      </c>
      <c r="K30" s="20"/>
      <c r="L30" s="21"/>
      <c r="M30" s="47" t="s">
        <v>40</v>
      </c>
      <c r="N30" s="8">
        <v>748</v>
      </c>
      <c r="O30" s="22"/>
      <c r="P30" s="10"/>
      <c r="Q30" s="24"/>
      <c r="R30" s="25"/>
      <c r="T30" s="23"/>
      <c r="U30" s="24"/>
      <c r="V30" s="25"/>
      <c r="W30" s="47"/>
      <c r="Y30" s="20"/>
      <c r="Z30" s="10"/>
      <c r="AA30" s="22"/>
      <c r="AB30" s="10"/>
      <c r="AC30" s="39"/>
      <c r="AD30" s="23"/>
    </row>
    <row r="31" spans="1:30" ht="12.75">
      <c r="A31" s="24"/>
      <c r="B31" s="25"/>
      <c r="C31" s="14"/>
      <c r="D31" s="25"/>
      <c r="E31" s="24"/>
      <c r="F31" s="25"/>
      <c r="G31" s="60"/>
      <c r="H31" s="10"/>
      <c r="I31" s="22"/>
      <c r="J31" s="23"/>
      <c r="K31" s="24"/>
      <c r="L31" s="25"/>
      <c r="M31" s="29"/>
      <c r="N31" s="66"/>
      <c r="O31" s="24"/>
      <c r="P31" s="9"/>
      <c r="Q31" s="24"/>
      <c r="R31" s="25"/>
      <c r="U31" s="24"/>
      <c r="V31" s="25"/>
      <c r="W31" s="47"/>
      <c r="X31" s="8"/>
      <c r="Y31" s="39"/>
      <c r="Z31" s="8"/>
      <c r="AA31" s="22"/>
      <c r="AC31" s="20"/>
      <c r="AD31" s="54"/>
    </row>
    <row r="32" spans="1:30" ht="12.75">
      <c r="A32" s="24"/>
      <c r="B32" s="25"/>
      <c r="C32" s="14"/>
      <c r="D32" s="25"/>
      <c r="E32" s="36"/>
      <c r="G32" s="24"/>
      <c r="H32" s="25"/>
      <c r="I32" s="22"/>
      <c r="J32" s="25"/>
      <c r="K32" s="24"/>
      <c r="L32" s="25"/>
      <c r="M32" s="48"/>
      <c r="N32" s="68"/>
      <c r="O32" s="24"/>
      <c r="P32" s="9"/>
      <c r="Q32" s="22"/>
      <c r="R32" s="23"/>
      <c r="U32" s="24"/>
      <c r="V32" s="25"/>
      <c r="W32" s="24"/>
      <c r="X32" s="25"/>
      <c r="Y32" s="24"/>
      <c r="Z32" s="23"/>
      <c r="AA32" s="20"/>
      <c r="AB32" s="23"/>
      <c r="AC32" s="36"/>
      <c r="AD32" s="54"/>
    </row>
    <row r="33" spans="1:30" ht="13.5" thickBot="1">
      <c r="A33" s="26"/>
      <c r="B33" s="27"/>
      <c r="C33" s="16"/>
      <c r="D33" s="27"/>
      <c r="E33" s="26"/>
      <c r="F33" s="27"/>
      <c r="G33" s="26"/>
      <c r="H33" s="27"/>
      <c r="I33" s="26"/>
      <c r="J33" s="27"/>
      <c r="K33" s="26"/>
      <c r="L33" s="27"/>
      <c r="M33" s="49"/>
      <c r="N33" s="69"/>
      <c r="O33" s="26"/>
      <c r="P33" s="17"/>
      <c r="Q33" s="76"/>
      <c r="R33" s="51"/>
      <c r="S33" s="16"/>
      <c r="T33" s="51"/>
      <c r="U33" s="26"/>
      <c r="V33" s="27"/>
      <c r="W33" s="26"/>
      <c r="X33" s="27"/>
      <c r="Y33" s="26"/>
      <c r="Z33" s="51"/>
      <c r="AA33" s="26"/>
      <c r="AB33" s="51"/>
      <c r="AC33" s="26"/>
      <c r="AD33" s="51"/>
    </row>
    <row r="34" spans="1:24" ht="13.5" thickTop="1">
      <c r="A34" s="14"/>
      <c r="B34" s="9"/>
      <c r="C34" s="14"/>
      <c r="D34" s="9"/>
      <c r="E34" s="14"/>
      <c r="F34" s="9"/>
      <c r="G34" s="14"/>
      <c r="H34" s="9"/>
      <c r="I34" s="14"/>
      <c r="J34" s="9"/>
      <c r="K34" s="14"/>
      <c r="L34" s="9"/>
      <c r="M34" s="15"/>
      <c r="N34" s="70"/>
      <c r="O34" s="14"/>
      <c r="P34" s="9"/>
      <c r="Q34" s="14"/>
      <c r="R34" s="9"/>
      <c r="S34" s="14"/>
      <c r="T34" s="10"/>
      <c r="U34" s="14"/>
      <c r="V34" s="9"/>
      <c r="W34" s="14"/>
      <c r="X34" s="9"/>
    </row>
    <row r="35" spans="1:24" ht="21" thickBot="1">
      <c r="A35" s="34" t="s">
        <v>46</v>
      </c>
      <c r="B35" s="17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28"/>
      <c r="N35" s="71"/>
      <c r="O35" s="16"/>
      <c r="P35" s="17"/>
      <c r="Q35" s="16"/>
      <c r="R35" s="17"/>
      <c r="S35" s="16"/>
      <c r="T35" s="52"/>
      <c r="U35" s="16"/>
      <c r="V35" s="17"/>
      <c r="W35" s="16"/>
      <c r="X35" s="17"/>
    </row>
    <row r="36" spans="1:30" s="11" customFormat="1" ht="13.5" thickTop="1">
      <c r="A36" s="18">
        <v>41770</v>
      </c>
      <c r="B36" s="53"/>
      <c r="C36" s="37">
        <v>41777</v>
      </c>
      <c r="D36" s="19"/>
      <c r="E36" s="18">
        <v>41791</v>
      </c>
      <c r="F36" s="33"/>
      <c r="G36" s="37">
        <v>41805</v>
      </c>
      <c r="H36" s="33"/>
      <c r="I36" s="18">
        <v>41812</v>
      </c>
      <c r="J36" s="40"/>
      <c r="K36" s="18">
        <v>41889</v>
      </c>
      <c r="L36" s="31"/>
      <c r="M36" s="18">
        <v>41896</v>
      </c>
      <c r="N36" s="72"/>
      <c r="O36" s="18">
        <v>41903</v>
      </c>
      <c r="P36" s="31"/>
      <c r="Q36" s="18">
        <v>41910</v>
      </c>
      <c r="R36" s="31"/>
      <c r="S36" s="18">
        <v>41917</v>
      </c>
      <c r="T36" s="53"/>
      <c r="U36" s="43">
        <v>41924</v>
      </c>
      <c r="V36" s="31"/>
      <c r="W36" s="43">
        <v>41945</v>
      </c>
      <c r="X36" s="31"/>
      <c r="Y36" s="43">
        <v>41952</v>
      </c>
      <c r="Z36" s="31"/>
      <c r="AA36" s="43"/>
      <c r="AB36" s="53"/>
      <c r="AC36" s="43"/>
      <c r="AD36" s="33"/>
    </row>
    <row r="37" spans="1:30" s="11" customFormat="1" ht="12.75">
      <c r="A37" s="20" t="s">
        <v>90</v>
      </c>
      <c r="B37" s="23"/>
      <c r="C37" s="20" t="s">
        <v>90</v>
      </c>
      <c r="D37" s="23"/>
      <c r="E37" s="20" t="s">
        <v>90</v>
      </c>
      <c r="F37" s="32"/>
      <c r="G37" s="20" t="s">
        <v>90</v>
      </c>
      <c r="H37" s="32"/>
      <c r="I37" s="20" t="s">
        <v>90</v>
      </c>
      <c r="J37" s="41"/>
      <c r="K37" s="20" t="s">
        <v>90</v>
      </c>
      <c r="L37" s="21"/>
      <c r="M37" s="20" t="s">
        <v>90</v>
      </c>
      <c r="N37" s="74"/>
      <c r="O37" s="20" t="s">
        <v>90</v>
      </c>
      <c r="P37" s="21"/>
      <c r="Q37" s="20" t="s">
        <v>90</v>
      </c>
      <c r="R37" s="21"/>
      <c r="S37" s="20" t="s">
        <v>90</v>
      </c>
      <c r="T37" s="23"/>
      <c r="U37" s="20" t="s">
        <v>90</v>
      </c>
      <c r="V37" s="21"/>
      <c r="W37" s="20" t="s">
        <v>90</v>
      </c>
      <c r="X37" s="21"/>
      <c r="Y37" s="20" t="s">
        <v>90</v>
      </c>
      <c r="Z37" s="21"/>
      <c r="AA37" s="20" t="s">
        <v>90</v>
      </c>
      <c r="AB37" s="23"/>
      <c r="AC37" s="20" t="s">
        <v>90</v>
      </c>
      <c r="AD37" s="32"/>
    </row>
    <row r="38" spans="1:30" ht="12.75">
      <c r="A38" s="22"/>
      <c r="B38" s="23"/>
      <c r="C38" s="47"/>
      <c r="D38" s="25"/>
      <c r="E38" s="22"/>
      <c r="F38" s="9"/>
      <c r="G38" s="24"/>
      <c r="H38" s="9"/>
      <c r="I38" s="24"/>
      <c r="J38" s="25"/>
      <c r="K38" s="12"/>
      <c r="L38" s="25"/>
      <c r="M38" s="63"/>
      <c r="N38" s="67"/>
      <c r="O38" s="22"/>
      <c r="P38" s="25"/>
      <c r="Q38" s="22"/>
      <c r="R38" s="25"/>
      <c r="S38" s="12"/>
      <c r="U38" s="22"/>
      <c r="V38" s="25"/>
      <c r="W38" s="12"/>
      <c r="Y38" s="24"/>
      <c r="Z38" s="25"/>
      <c r="AA38" s="12"/>
      <c r="AB38" s="10"/>
      <c r="AC38" s="24"/>
      <c r="AD38" s="25"/>
    </row>
    <row r="39" spans="1:30" ht="12.75">
      <c r="A39" s="22"/>
      <c r="B39" s="23"/>
      <c r="C39" s="47"/>
      <c r="E39" s="39"/>
      <c r="F39" s="9"/>
      <c r="G39" s="22"/>
      <c r="H39" s="80"/>
      <c r="I39" s="22"/>
      <c r="J39" s="25"/>
      <c r="K39" s="12"/>
      <c r="L39" s="25"/>
      <c r="M39" s="63"/>
      <c r="N39" s="67"/>
      <c r="O39" s="39"/>
      <c r="Q39" s="22"/>
      <c r="R39" s="25"/>
      <c r="S39" s="47"/>
      <c r="U39" s="22"/>
      <c r="V39" s="25"/>
      <c r="W39" s="12"/>
      <c r="Y39" s="22"/>
      <c r="Z39" s="25"/>
      <c r="AA39" s="12"/>
      <c r="AC39" s="22"/>
      <c r="AD39" s="66"/>
    </row>
    <row r="40" spans="1:30" ht="12.75">
      <c r="A40" s="39"/>
      <c r="B40" s="23"/>
      <c r="C40" s="47"/>
      <c r="E40" s="39"/>
      <c r="G40" s="39"/>
      <c r="H40" s="9"/>
      <c r="I40" s="22"/>
      <c r="J40" s="66"/>
      <c r="K40" s="47"/>
      <c r="L40" s="25"/>
      <c r="M40" s="78"/>
      <c r="N40" s="62"/>
      <c r="O40" s="39"/>
      <c r="Q40" s="39"/>
      <c r="R40" s="25"/>
      <c r="S40" s="47"/>
      <c r="U40" s="22"/>
      <c r="V40" s="25"/>
      <c r="W40" s="47"/>
      <c r="Y40" s="39"/>
      <c r="Z40" s="25"/>
      <c r="AA40" s="47"/>
      <c r="AC40" s="39"/>
      <c r="AD40" s="25"/>
    </row>
    <row r="41" spans="1:30" ht="12.75">
      <c r="A41" s="39"/>
      <c r="B41" s="23"/>
      <c r="C41" s="47"/>
      <c r="E41" s="39"/>
      <c r="G41" s="39"/>
      <c r="H41" s="9"/>
      <c r="I41" s="39"/>
      <c r="J41" s="25"/>
      <c r="K41" s="47"/>
      <c r="M41" s="58"/>
      <c r="N41" s="67"/>
      <c r="O41" s="39"/>
      <c r="Q41" s="39"/>
      <c r="R41" s="25"/>
      <c r="S41" s="47"/>
      <c r="U41" s="22"/>
      <c r="V41" s="25"/>
      <c r="W41" s="12"/>
      <c r="Y41" s="39"/>
      <c r="Z41" s="25"/>
      <c r="AA41" s="47"/>
      <c r="AC41" s="22"/>
      <c r="AD41" s="25"/>
    </row>
    <row r="42" spans="1:30" ht="12.75">
      <c r="A42" s="22"/>
      <c r="B42" s="66"/>
      <c r="E42" s="39"/>
      <c r="G42" s="39"/>
      <c r="H42" s="9"/>
      <c r="I42" s="39"/>
      <c r="J42" s="25"/>
      <c r="K42" s="47"/>
      <c r="L42" s="25"/>
      <c r="M42" s="63"/>
      <c r="N42" s="67"/>
      <c r="O42" s="39"/>
      <c r="Q42" s="39"/>
      <c r="R42" s="25"/>
      <c r="S42" s="47"/>
      <c r="U42" s="39"/>
      <c r="V42" s="25"/>
      <c r="W42" s="47"/>
      <c r="Y42" s="39"/>
      <c r="Z42" s="25"/>
      <c r="AA42" s="60"/>
      <c r="AB42" s="10"/>
      <c r="AC42" s="22"/>
      <c r="AD42" s="25"/>
    </row>
    <row r="43" spans="1:30" ht="12.75">
      <c r="A43" s="39"/>
      <c r="B43" s="23"/>
      <c r="E43" s="39"/>
      <c r="G43" s="39"/>
      <c r="H43" s="9"/>
      <c r="I43" s="39"/>
      <c r="J43" s="25"/>
      <c r="K43" s="47"/>
      <c r="L43" s="25"/>
      <c r="M43" s="63"/>
      <c r="N43" s="67"/>
      <c r="O43" s="22"/>
      <c r="P43" s="9"/>
      <c r="Q43" s="24"/>
      <c r="R43" s="25"/>
      <c r="S43" s="47"/>
      <c r="T43" s="67"/>
      <c r="U43" s="39"/>
      <c r="V43" s="25"/>
      <c r="W43" s="47"/>
      <c r="Y43" s="39"/>
      <c r="Z43" s="25"/>
      <c r="AA43" s="47"/>
      <c r="AC43" s="39"/>
      <c r="AD43" s="46"/>
    </row>
    <row r="44" spans="1:30" ht="12.75">
      <c r="A44" s="22"/>
      <c r="B44" s="23"/>
      <c r="E44" s="39"/>
      <c r="G44" s="39"/>
      <c r="H44" s="9"/>
      <c r="I44" s="39"/>
      <c r="J44" s="66"/>
      <c r="K44" s="47"/>
      <c r="L44" s="25"/>
      <c r="M44" s="63"/>
      <c r="N44" s="67"/>
      <c r="O44" s="24"/>
      <c r="Q44" s="39"/>
      <c r="R44" s="25"/>
      <c r="S44" s="47"/>
      <c r="U44" s="39"/>
      <c r="V44" s="25"/>
      <c r="W44" s="47"/>
      <c r="Y44" s="39"/>
      <c r="Z44" s="25"/>
      <c r="AA44" s="47"/>
      <c r="AC44" s="39"/>
      <c r="AD44" s="46"/>
    </row>
    <row r="45" spans="1:30" ht="12.75">
      <c r="A45" s="39"/>
      <c r="B45" s="23"/>
      <c r="C45" s="47"/>
      <c r="E45" s="24"/>
      <c r="G45" s="24"/>
      <c r="H45" s="9"/>
      <c r="I45" s="22"/>
      <c r="J45" s="25"/>
      <c r="K45" s="47"/>
      <c r="L45" s="25"/>
      <c r="M45" s="78"/>
      <c r="N45" s="62"/>
      <c r="O45" s="39"/>
      <c r="P45" s="10"/>
      <c r="Q45" s="39"/>
      <c r="R45" s="25"/>
      <c r="S45" s="47"/>
      <c r="U45" s="39"/>
      <c r="V45" s="25"/>
      <c r="W45" s="47"/>
      <c r="Y45" s="39"/>
      <c r="Z45" s="25"/>
      <c r="AA45" s="47"/>
      <c r="AC45" s="39"/>
      <c r="AD45" s="46"/>
    </row>
    <row r="46" spans="1:30" ht="12.75">
      <c r="A46" s="39"/>
      <c r="B46" s="23"/>
      <c r="C46" s="47"/>
      <c r="E46" s="24"/>
      <c r="G46" s="39"/>
      <c r="H46" s="9"/>
      <c r="I46" s="24"/>
      <c r="J46" s="25"/>
      <c r="K46" s="47"/>
      <c r="L46" s="25"/>
      <c r="M46" s="63"/>
      <c r="N46" s="67"/>
      <c r="O46" s="22"/>
      <c r="P46" s="9"/>
      <c r="Q46" s="22"/>
      <c r="R46" s="25"/>
      <c r="S46" s="47"/>
      <c r="T46" s="67"/>
      <c r="U46" s="39"/>
      <c r="V46" s="25"/>
      <c r="W46" s="47"/>
      <c r="Y46" s="39"/>
      <c r="Z46" s="25"/>
      <c r="AA46" s="47"/>
      <c r="AC46" s="22"/>
      <c r="AD46" s="25"/>
    </row>
    <row r="47" spans="1:30" ht="12.75">
      <c r="A47" s="39"/>
      <c r="B47" s="23"/>
      <c r="C47" s="47"/>
      <c r="E47" s="39"/>
      <c r="F47" s="9"/>
      <c r="G47" s="24"/>
      <c r="H47" s="9"/>
      <c r="I47" s="24"/>
      <c r="J47" s="25"/>
      <c r="K47" s="47"/>
      <c r="L47" s="25"/>
      <c r="M47" s="78"/>
      <c r="N47" s="67"/>
      <c r="O47" s="39"/>
      <c r="P47" s="9"/>
      <c r="Q47" s="39"/>
      <c r="R47" s="25"/>
      <c r="U47" s="22"/>
      <c r="V47" s="25"/>
      <c r="W47" s="47"/>
      <c r="X47" s="8"/>
      <c r="Y47" s="24"/>
      <c r="Z47" s="25"/>
      <c r="AA47" s="47"/>
      <c r="AC47" s="22"/>
      <c r="AD47" s="23"/>
    </row>
    <row r="48" spans="1:30" ht="12.75">
      <c r="A48" s="39"/>
      <c r="B48" s="23"/>
      <c r="C48" s="47"/>
      <c r="E48" s="24"/>
      <c r="G48" s="24"/>
      <c r="H48" s="9"/>
      <c r="I48" s="24"/>
      <c r="J48" s="25"/>
      <c r="K48" s="60"/>
      <c r="L48" s="25"/>
      <c r="M48" s="78"/>
      <c r="N48" s="67"/>
      <c r="O48" s="36"/>
      <c r="P48" s="9"/>
      <c r="Q48" s="39"/>
      <c r="R48" s="25"/>
      <c r="U48" s="24"/>
      <c r="V48" s="25"/>
      <c r="Y48" s="24"/>
      <c r="Z48" s="25"/>
      <c r="AA48" s="47"/>
      <c r="AC48" s="39"/>
      <c r="AD48" s="54"/>
    </row>
    <row r="49" spans="1:30" ht="12.75">
      <c r="A49" s="22"/>
      <c r="B49" s="23"/>
      <c r="C49" s="47"/>
      <c r="D49" s="67"/>
      <c r="E49" s="24"/>
      <c r="G49" s="24"/>
      <c r="H49" s="9"/>
      <c r="I49" s="22"/>
      <c r="J49" s="25"/>
      <c r="K49" s="47"/>
      <c r="L49" s="25"/>
      <c r="M49" s="15"/>
      <c r="O49" s="36"/>
      <c r="P49" s="9"/>
      <c r="Q49" s="39"/>
      <c r="R49" s="25"/>
      <c r="U49" s="22"/>
      <c r="V49" s="25"/>
      <c r="W49" s="47"/>
      <c r="X49" s="9"/>
      <c r="Y49" s="22"/>
      <c r="Z49" s="25"/>
      <c r="AA49" s="12"/>
      <c r="AC49" s="39"/>
      <c r="AD49" s="54"/>
    </row>
    <row r="50" spans="1:30" ht="12.75">
      <c r="A50" s="39"/>
      <c r="B50" s="23"/>
      <c r="E50" s="22"/>
      <c r="F50" s="9"/>
      <c r="G50" s="39"/>
      <c r="H50" s="9"/>
      <c r="I50" s="39"/>
      <c r="J50" s="25"/>
      <c r="K50" s="47"/>
      <c r="L50" s="25"/>
      <c r="M50" s="14"/>
      <c r="N50" s="70"/>
      <c r="O50" s="36"/>
      <c r="P50" s="9"/>
      <c r="Q50" s="39"/>
      <c r="R50" s="25"/>
      <c r="U50" s="39"/>
      <c r="V50" s="25"/>
      <c r="W50" s="47"/>
      <c r="X50" s="9"/>
      <c r="Y50" s="39"/>
      <c r="Z50" s="25"/>
      <c r="AA50" s="47"/>
      <c r="AC50" s="39"/>
      <c r="AD50" s="54"/>
    </row>
    <row r="51" spans="1:30" ht="12.75">
      <c r="A51" s="39"/>
      <c r="B51" s="23"/>
      <c r="C51" s="47"/>
      <c r="D51" s="9"/>
      <c r="E51" s="24"/>
      <c r="F51" s="9"/>
      <c r="G51" s="36"/>
      <c r="H51" s="9"/>
      <c r="I51" s="39"/>
      <c r="J51" s="25"/>
      <c r="K51" s="14"/>
      <c r="L51" s="25"/>
      <c r="M51" s="38"/>
      <c r="N51" s="74"/>
      <c r="O51" s="22"/>
      <c r="P51" s="9"/>
      <c r="Q51" s="22"/>
      <c r="R51" s="25"/>
      <c r="S51" s="78"/>
      <c r="T51" s="10"/>
      <c r="U51" s="39"/>
      <c r="V51" s="25"/>
      <c r="W51" s="47"/>
      <c r="Y51" s="22"/>
      <c r="Z51" s="25"/>
      <c r="AA51" s="47"/>
      <c r="AB51" s="10"/>
      <c r="AC51" s="22"/>
      <c r="AD51" s="25"/>
    </row>
    <row r="52" spans="2:30" s="11" customFormat="1" ht="12.75">
      <c r="B52" s="23"/>
      <c r="C52" s="38"/>
      <c r="D52" s="41"/>
      <c r="E52" s="20"/>
      <c r="F52" s="38"/>
      <c r="G52" s="20"/>
      <c r="H52" s="38"/>
      <c r="I52" s="20"/>
      <c r="J52" s="21"/>
      <c r="K52" s="38"/>
      <c r="L52" s="21"/>
      <c r="M52" s="60"/>
      <c r="N52" s="67"/>
      <c r="O52" s="39"/>
      <c r="P52" s="10"/>
      <c r="Q52" s="39"/>
      <c r="R52" s="25"/>
      <c r="S52" s="47"/>
      <c r="T52" s="8"/>
      <c r="U52" s="22"/>
      <c r="V52" s="23"/>
      <c r="W52" s="47"/>
      <c r="X52" s="6"/>
      <c r="Y52" s="20"/>
      <c r="Z52" s="21"/>
      <c r="AA52" s="38"/>
      <c r="AB52" s="10"/>
      <c r="AC52" s="39"/>
      <c r="AD52" s="46"/>
    </row>
    <row r="53" spans="1:30" s="11" customFormat="1" ht="12.75">
      <c r="A53" s="22"/>
      <c r="B53" s="23"/>
      <c r="C53" s="38"/>
      <c r="D53" s="8"/>
      <c r="E53" s="20"/>
      <c r="F53" s="9"/>
      <c r="G53" s="20"/>
      <c r="H53" s="10"/>
      <c r="I53" s="20"/>
      <c r="J53" s="25"/>
      <c r="K53" s="38"/>
      <c r="L53" s="23"/>
      <c r="M53" s="38"/>
      <c r="N53" s="67"/>
      <c r="O53" s="39"/>
      <c r="P53" s="9"/>
      <c r="Q53" s="39"/>
      <c r="R53" s="25"/>
      <c r="S53" s="38"/>
      <c r="T53" s="10"/>
      <c r="U53" s="20"/>
      <c r="V53" s="23"/>
      <c r="W53" s="14"/>
      <c r="X53" s="9"/>
      <c r="Y53" s="20"/>
      <c r="Z53" s="23"/>
      <c r="AA53" s="38"/>
      <c r="AB53" s="10"/>
      <c r="AC53" s="24"/>
      <c r="AD53" s="25"/>
    </row>
    <row r="54" spans="1:30" ht="12.75">
      <c r="A54" s="39"/>
      <c r="B54" s="23"/>
      <c r="C54" s="60"/>
      <c r="E54" s="22"/>
      <c r="F54" s="9"/>
      <c r="G54" s="22"/>
      <c r="H54" s="10"/>
      <c r="I54" s="22"/>
      <c r="J54" s="25"/>
      <c r="K54" s="47"/>
      <c r="L54" s="25"/>
      <c r="M54" s="60"/>
      <c r="N54" s="67"/>
      <c r="O54" s="20"/>
      <c r="P54" s="41"/>
      <c r="Q54" s="39"/>
      <c r="R54" s="25"/>
      <c r="S54" s="12"/>
      <c r="U54" s="22"/>
      <c r="V54" s="25"/>
      <c r="W54" s="47"/>
      <c r="Y54" s="24"/>
      <c r="Z54" s="25"/>
      <c r="AA54" s="60"/>
      <c r="AB54" s="10"/>
      <c r="AC54" s="22"/>
      <c r="AD54" s="25"/>
    </row>
    <row r="55" spans="1:30" ht="12.75">
      <c r="A55" s="20" t="s">
        <v>89</v>
      </c>
      <c r="B55" s="23"/>
      <c r="C55" s="38" t="s">
        <v>89</v>
      </c>
      <c r="D55" s="9"/>
      <c r="E55" s="20" t="s">
        <v>89</v>
      </c>
      <c r="F55" s="9"/>
      <c r="G55" s="20" t="s">
        <v>89</v>
      </c>
      <c r="H55" s="9"/>
      <c r="I55" s="20" t="s">
        <v>89</v>
      </c>
      <c r="J55" s="25"/>
      <c r="K55" s="38" t="s">
        <v>89</v>
      </c>
      <c r="L55" s="25"/>
      <c r="M55" s="38" t="s">
        <v>89</v>
      </c>
      <c r="N55" s="67"/>
      <c r="O55" s="20" t="s">
        <v>89</v>
      </c>
      <c r="P55" s="9"/>
      <c r="Q55" s="20" t="s">
        <v>89</v>
      </c>
      <c r="R55" s="25"/>
      <c r="S55" s="38" t="s">
        <v>89</v>
      </c>
      <c r="T55" s="10"/>
      <c r="U55" s="20" t="s">
        <v>89</v>
      </c>
      <c r="V55" s="25"/>
      <c r="W55" s="38" t="s">
        <v>89</v>
      </c>
      <c r="X55" s="9"/>
      <c r="Y55" s="20" t="s">
        <v>89</v>
      </c>
      <c r="Z55" s="25"/>
      <c r="AA55" s="38" t="s">
        <v>89</v>
      </c>
      <c r="AB55" s="10"/>
      <c r="AC55" s="20" t="s">
        <v>89</v>
      </c>
      <c r="AD55" s="25"/>
    </row>
    <row r="56" spans="1:30" ht="12.75">
      <c r="A56" s="39"/>
      <c r="B56" s="23"/>
      <c r="C56" s="47"/>
      <c r="E56" s="22"/>
      <c r="F56" s="9"/>
      <c r="G56" s="22"/>
      <c r="H56" s="9"/>
      <c r="I56" s="24"/>
      <c r="J56" s="25"/>
      <c r="K56" s="47"/>
      <c r="L56" s="25"/>
      <c r="M56" s="78"/>
      <c r="N56" s="67"/>
      <c r="O56" s="22"/>
      <c r="P56" s="10"/>
      <c r="Q56" s="39"/>
      <c r="R56" s="25"/>
      <c r="S56" s="47"/>
      <c r="U56" s="22"/>
      <c r="V56" s="25"/>
      <c r="W56" s="12"/>
      <c r="Y56" s="22"/>
      <c r="Z56" s="25"/>
      <c r="AA56" s="47"/>
      <c r="AB56" s="10"/>
      <c r="AC56" s="24"/>
      <c r="AD56" s="25"/>
    </row>
    <row r="57" spans="1:30" ht="12.75">
      <c r="A57" s="39"/>
      <c r="B57" s="23"/>
      <c r="C57" s="12"/>
      <c r="E57" s="39"/>
      <c r="F57" s="9"/>
      <c r="G57" s="24"/>
      <c r="H57" s="9"/>
      <c r="I57" s="55"/>
      <c r="J57" s="25"/>
      <c r="K57" s="12"/>
      <c r="L57" s="25"/>
      <c r="M57" s="63"/>
      <c r="N57" s="67"/>
      <c r="O57" s="39"/>
      <c r="P57" s="9"/>
      <c r="Q57" s="22"/>
      <c r="R57" s="25"/>
      <c r="S57" s="47"/>
      <c r="U57" s="22"/>
      <c r="V57" s="25"/>
      <c r="W57" s="12"/>
      <c r="Y57" s="22"/>
      <c r="Z57" s="23"/>
      <c r="AA57" s="47"/>
      <c r="AC57" s="24"/>
      <c r="AD57" s="25"/>
    </row>
    <row r="58" spans="1:30" ht="12.75">
      <c r="A58" s="22"/>
      <c r="B58" s="23"/>
      <c r="C58" s="12"/>
      <c r="D58" s="25"/>
      <c r="E58" s="39"/>
      <c r="G58" s="39"/>
      <c r="H58" s="9"/>
      <c r="I58" s="39"/>
      <c r="J58" s="25"/>
      <c r="K58" s="47"/>
      <c r="L58" s="23"/>
      <c r="M58" s="63"/>
      <c r="N58" s="67"/>
      <c r="O58" s="22"/>
      <c r="P58" s="9"/>
      <c r="Q58" s="39"/>
      <c r="R58" s="25"/>
      <c r="S58" s="47"/>
      <c r="U58" s="39"/>
      <c r="V58" s="25"/>
      <c r="W58" s="47"/>
      <c r="X58" s="9"/>
      <c r="Y58" s="22"/>
      <c r="Z58" s="23"/>
      <c r="AA58" s="12"/>
      <c r="AC58" s="24"/>
      <c r="AD58" s="25"/>
    </row>
    <row r="59" spans="1:30" ht="12.75">
      <c r="A59" s="22"/>
      <c r="B59" s="23"/>
      <c r="C59" s="12"/>
      <c r="D59" s="25"/>
      <c r="E59" s="39"/>
      <c r="G59" s="39"/>
      <c r="H59" s="10"/>
      <c r="I59" s="22"/>
      <c r="J59" s="23"/>
      <c r="K59" s="47"/>
      <c r="L59" s="23"/>
      <c r="M59" s="78"/>
      <c r="N59" s="67"/>
      <c r="O59" s="39"/>
      <c r="P59" s="10"/>
      <c r="Q59" s="39"/>
      <c r="R59" s="25"/>
      <c r="S59" s="77"/>
      <c r="U59" s="22"/>
      <c r="V59" s="25"/>
      <c r="W59" s="47"/>
      <c r="Y59" s="22"/>
      <c r="Z59" s="54"/>
      <c r="AA59" s="47"/>
      <c r="AB59" s="10"/>
      <c r="AC59" s="22"/>
      <c r="AD59" s="25"/>
    </row>
    <row r="60" spans="1:30" ht="12.75">
      <c r="A60" s="39"/>
      <c r="B60" s="25"/>
      <c r="E60" s="39"/>
      <c r="G60" s="24"/>
      <c r="H60" s="9"/>
      <c r="I60" s="22"/>
      <c r="J60" s="23"/>
      <c r="K60" s="60"/>
      <c r="L60" s="23"/>
      <c r="M60" s="85"/>
      <c r="N60" s="62"/>
      <c r="O60" s="22"/>
      <c r="P60" s="9"/>
      <c r="Q60" s="39"/>
      <c r="R60" s="25"/>
      <c r="S60" s="47"/>
      <c r="U60" s="39"/>
      <c r="V60" s="25"/>
      <c r="W60" s="47"/>
      <c r="Y60" s="39"/>
      <c r="Z60" s="25"/>
      <c r="AA60" s="12"/>
      <c r="AC60" s="39"/>
      <c r="AD60" s="46"/>
    </row>
    <row r="61" spans="1:30" s="11" customFormat="1" ht="12.75">
      <c r="A61" s="22"/>
      <c r="B61" s="25"/>
      <c r="C61" s="12"/>
      <c r="D61" s="23"/>
      <c r="E61" s="47"/>
      <c r="F61" s="6"/>
      <c r="G61" s="22"/>
      <c r="H61" s="10"/>
      <c r="I61" s="22"/>
      <c r="J61" s="23"/>
      <c r="K61" s="60"/>
      <c r="L61" s="23"/>
      <c r="M61" s="85"/>
      <c r="N61" s="62"/>
      <c r="O61" s="20"/>
      <c r="Q61" s="22"/>
      <c r="R61" s="23"/>
      <c r="S61" s="47"/>
      <c r="T61" s="10"/>
      <c r="U61" s="22"/>
      <c r="V61" s="23"/>
      <c r="W61" s="47"/>
      <c r="X61" s="6"/>
      <c r="Y61" s="22"/>
      <c r="Z61" s="23"/>
      <c r="AA61" s="12"/>
      <c r="AB61" s="8"/>
      <c r="AC61" s="36"/>
      <c r="AD61" s="46"/>
    </row>
    <row r="62" spans="1:30" s="11" customFormat="1" ht="12.75">
      <c r="A62" s="22"/>
      <c r="B62" s="25"/>
      <c r="C62" s="60"/>
      <c r="D62" s="25"/>
      <c r="E62" s="47"/>
      <c r="F62" s="6"/>
      <c r="G62" s="39"/>
      <c r="H62" s="10"/>
      <c r="I62" s="20"/>
      <c r="J62" s="32"/>
      <c r="L62" s="32"/>
      <c r="O62" s="22"/>
      <c r="P62" s="9"/>
      <c r="Q62" s="22"/>
      <c r="R62" s="25"/>
      <c r="S62" s="47"/>
      <c r="T62" s="8"/>
      <c r="U62" s="20"/>
      <c r="V62" s="32"/>
      <c r="W62" s="12"/>
      <c r="X62" s="8"/>
      <c r="Y62" s="20"/>
      <c r="Z62" s="32"/>
      <c r="AA62" s="47"/>
      <c r="AB62" s="10"/>
      <c r="AC62" s="24"/>
      <c r="AD62" s="25"/>
    </row>
    <row r="63" spans="1:30" ht="12.75">
      <c r="A63" s="39"/>
      <c r="B63" s="25"/>
      <c r="C63" s="47"/>
      <c r="D63" s="23"/>
      <c r="E63" s="47"/>
      <c r="G63" s="24"/>
      <c r="I63" s="22"/>
      <c r="J63" s="25"/>
      <c r="L63" s="25"/>
      <c r="O63" s="22"/>
      <c r="P63" s="9"/>
      <c r="Q63" s="24"/>
      <c r="R63" s="25"/>
      <c r="S63" s="47"/>
      <c r="T63" s="10"/>
      <c r="U63" s="22"/>
      <c r="V63" s="23"/>
      <c r="W63" s="47"/>
      <c r="Y63" s="22"/>
      <c r="Z63" s="23"/>
      <c r="AA63" s="47"/>
      <c r="AB63" s="10"/>
      <c r="AC63" s="36"/>
      <c r="AD63" s="46"/>
    </row>
    <row r="64" spans="1:30" ht="12.75">
      <c r="A64" s="22"/>
      <c r="B64" s="23"/>
      <c r="C64" s="47"/>
      <c r="D64" s="25"/>
      <c r="E64" s="12"/>
      <c r="F64" s="8"/>
      <c r="G64" s="24"/>
      <c r="I64" s="24"/>
      <c r="J64" s="25"/>
      <c r="K64" s="60"/>
      <c r="L64" s="25"/>
      <c r="M64" s="60"/>
      <c r="N64" s="62"/>
      <c r="O64" s="86"/>
      <c r="P64" s="10"/>
      <c r="Q64" s="39"/>
      <c r="R64" s="25"/>
      <c r="S64" s="77"/>
      <c r="T64" s="10"/>
      <c r="U64" s="24"/>
      <c r="V64" s="25"/>
      <c r="W64" s="47"/>
      <c r="X64" s="8"/>
      <c r="Y64" s="24"/>
      <c r="Z64" s="25"/>
      <c r="AC64" s="36"/>
      <c r="AD64" s="46"/>
    </row>
    <row r="65" spans="1:30" ht="12.75">
      <c r="A65" s="39"/>
      <c r="B65" s="25"/>
      <c r="C65" s="47"/>
      <c r="D65" s="25"/>
      <c r="E65" s="12"/>
      <c r="G65" s="22"/>
      <c r="I65" s="20"/>
      <c r="J65" s="21"/>
      <c r="K65" s="47"/>
      <c r="L65" s="25"/>
      <c r="M65" s="14"/>
      <c r="N65" s="70"/>
      <c r="O65" s="22"/>
      <c r="P65" s="9"/>
      <c r="Q65" s="22"/>
      <c r="R65" s="23"/>
      <c r="S65" s="38"/>
      <c r="T65" s="10"/>
      <c r="U65" s="24"/>
      <c r="V65" s="25"/>
      <c r="W65" s="47"/>
      <c r="Y65" s="22"/>
      <c r="Z65" s="23"/>
      <c r="AC65" s="22"/>
      <c r="AD65" s="23"/>
    </row>
    <row r="66" spans="1:30" s="11" customFormat="1" ht="12.75">
      <c r="A66" s="22"/>
      <c r="B66" s="23"/>
      <c r="C66" s="36"/>
      <c r="D66" s="25"/>
      <c r="E66" s="38"/>
      <c r="F66" s="9"/>
      <c r="G66" s="39"/>
      <c r="H66" s="6"/>
      <c r="I66" s="22"/>
      <c r="J66" s="9"/>
      <c r="K66" s="20"/>
      <c r="L66" s="21"/>
      <c r="M66" s="20"/>
      <c r="N66" s="73"/>
      <c r="O66" s="20"/>
      <c r="P66" s="10"/>
      <c r="Q66" s="22"/>
      <c r="R66" s="23"/>
      <c r="S66" s="12"/>
      <c r="T66" s="10"/>
      <c r="U66" s="20"/>
      <c r="V66" s="32"/>
      <c r="W66" s="12"/>
      <c r="X66" s="8"/>
      <c r="Y66" s="22"/>
      <c r="Z66" s="54"/>
      <c r="AC66" s="22"/>
      <c r="AD66" s="25"/>
    </row>
    <row r="67" spans="1:30" ht="12.75">
      <c r="A67" s="20"/>
      <c r="B67" s="21"/>
      <c r="C67" s="35"/>
      <c r="E67" s="24"/>
      <c r="F67" s="9"/>
      <c r="G67" s="22"/>
      <c r="I67" s="36"/>
      <c r="K67" s="22"/>
      <c r="L67" s="25"/>
      <c r="M67" s="58"/>
      <c r="N67" s="68"/>
      <c r="O67" s="39"/>
      <c r="P67" s="10"/>
      <c r="Q67" s="39"/>
      <c r="R67" s="25"/>
      <c r="S67" s="60"/>
      <c r="T67" s="10"/>
      <c r="U67" s="24"/>
      <c r="V67" s="25"/>
      <c r="W67" s="38"/>
      <c r="X67" s="41"/>
      <c r="Y67" s="22"/>
      <c r="Z67" s="23"/>
      <c r="AA67" s="20"/>
      <c r="AB67" s="23"/>
      <c r="AC67" s="20"/>
      <c r="AD67" s="25"/>
    </row>
    <row r="68" spans="1:30" ht="12.75">
      <c r="A68" s="22"/>
      <c r="B68" s="25"/>
      <c r="C68" s="14"/>
      <c r="D68" s="25"/>
      <c r="E68" s="24"/>
      <c r="F68" s="25"/>
      <c r="G68" s="39"/>
      <c r="H68" s="25"/>
      <c r="I68" s="20"/>
      <c r="J68" s="9"/>
      <c r="K68" s="22"/>
      <c r="L68" s="25"/>
      <c r="M68" s="58"/>
      <c r="N68" s="68"/>
      <c r="O68" s="22"/>
      <c r="P68" s="9"/>
      <c r="Q68" s="39"/>
      <c r="R68" s="25"/>
      <c r="S68" s="60"/>
      <c r="T68" s="10"/>
      <c r="U68" s="22"/>
      <c r="V68" s="25"/>
      <c r="W68" s="60"/>
      <c r="X68" s="25"/>
      <c r="Y68" s="24"/>
      <c r="Z68" s="56"/>
      <c r="AA68" s="22"/>
      <c r="AB68" s="23"/>
      <c r="AC68" s="22"/>
      <c r="AD68" s="25"/>
    </row>
    <row r="69" spans="1:30" ht="12.75">
      <c r="A69" s="22"/>
      <c r="B69" s="25"/>
      <c r="C69" s="14"/>
      <c r="D69" s="25"/>
      <c r="E69" s="24"/>
      <c r="F69" s="25"/>
      <c r="G69" s="36"/>
      <c r="H69" s="25"/>
      <c r="I69" s="20"/>
      <c r="J69" s="41"/>
      <c r="K69" s="22"/>
      <c r="L69" s="25"/>
      <c r="M69" s="29"/>
      <c r="N69" s="68"/>
      <c r="O69" s="22"/>
      <c r="P69" s="25"/>
      <c r="Q69" s="22"/>
      <c r="R69" s="25"/>
      <c r="S69" s="22"/>
      <c r="T69" s="23"/>
      <c r="U69" s="24"/>
      <c r="V69" s="25"/>
      <c r="W69" s="22"/>
      <c r="X69" s="25"/>
      <c r="AA69" s="22"/>
      <c r="AB69" s="23"/>
      <c r="AC69" s="22"/>
      <c r="AD69" s="25"/>
    </row>
    <row r="70" spans="1:30" ht="13.5" thickBot="1">
      <c r="A70" s="26"/>
      <c r="B70" s="27"/>
      <c r="C70" s="26"/>
      <c r="D70" s="27"/>
      <c r="E70" s="26"/>
      <c r="F70" s="27"/>
      <c r="G70" s="44"/>
      <c r="H70" s="45"/>
      <c r="I70" s="49"/>
      <c r="J70" s="45"/>
      <c r="K70" s="26"/>
      <c r="L70" s="27"/>
      <c r="M70" s="30"/>
      <c r="N70" s="75"/>
      <c r="O70" s="76"/>
      <c r="P70" s="27"/>
      <c r="Q70" s="76"/>
      <c r="R70" s="27"/>
      <c r="S70" s="26"/>
      <c r="T70" s="51"/>
      <c r="U70" s="26"/>
      <c r="V70" s="27"/>
      <c r="W70" s="26"/>
      <c r="X70" s="27"/>
      <c r="Y70" s="26"/>
      <c r="Z70" s="57"/>
      <c r="AA70" s="26"/>
      <c r="AB70" s="51"/>
      <c r="AC70" s="26"/>
      <c r="AD70" s="27"/>
    </row>
    <row r="71" ht="13.5" thickTop="1"/>
  </sheetData>
  <sheetProtection/>
  <printOptions/>
  <pageMargins left="0.787401575" right="0.787401575" top="0.984251969" bottom="0.984251969" header="0.4921259845" footer="0.4921259845"/>
  <pageSetup fitToHeight="1" fitToWidth="1" horizontalDpi="360" verticalDpi="360" orientation="landscape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3"/>
  <sheetViews>
    <sheetView zoomScalePageLayoutView="0" workbookViewId="0" topLeftCell="A1">
      <pane xSplit="4" ySplit="2" topLeftCell="E3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48" sqref="O48"/>
    </sheetView>
  </sheetViews>
  <sheetFormatPr defaultColWidth="11.421875" defaultRowHeight="12.75"/>
  <cols>
    <col min="1" max="1" width="3.00390625" style="0" bestFit="1" customWidth="1"/>
    <col min="3" max="3" width="21.8515625" style="0" bestFit="1" customWidth="1"/>
    <col min="4" max="4" width="17.8515625" style="12" bestFit="1" customWidth="1"/>
    <col min="5" max="5" width="10.140625" style="9" bestFit="1" customWidth="1"/>
    <col min="6" max="16" width="10.140625" style="6" bestFit="1" customWidth="1"/>
    <col min="17" max="17" width="11.421875" style="6" customWidth="1"/>
    <col min="18" max="20" width="10.140625" style="6" bestFit="1" customWidth="1"/>
    <col min="22" max="23" width="11.421875" style="6" customWidth="1"/>
    <col min="25" max="27" width="11.421875" style="6" customWidth="1"/>
    <col min="29" max="31" width="11.421875" style="6" customWidth="1"/>
    <col min="34" max="34" width="11.421875" style="6" customWidth="1"/>
  </cols>
  <sheetData>
    <row r="1" spans="5:34" ht="12.75">
      <c r="E1" s="9" t="s">
        <v>63</v>
      </c>
      <c r="F1" s="9" t="s">
        <v>64</v>
      </c>
      <c r="G1" s="9" t="s">
        <v>65</v>
      </c>
      <c r="H1" s="9" t="s">
        <v>66</v>
      </c>
      <c r="I1" s="9" t="s">
        <v>67</v>
      </c>
      <c r="J1" s="9" t="s">
        <v>68</v>
      </c>
      <c r="K1" s="9" t="s">
        <v>69</v>
      </c>
      <c r="L1" s="9" t="s">
        <v>70</v>
      </c>
      <c r="M1" s="9" t="s">
        <v>71</v>
      </c>
      <c r="N1" s="9" t="s">
        <v>72</v>
      </c>
      <c r="O1" s="9" t="s">
        <v>73</v>
      </c>
      <c r="P1" s="9" t="s">
        <v>74</v>
      </c>
      <c r="Q1" s="9" t="s">
        <v>75</v>
      </c>
      <c r="R1" s="9" t="s">
        <v>76</v>
      </c>
      <c r="S1" s="9" t="s">
        <v>77</v>
      </c>
      <c r="T1" s="9" t="s">
        <v>78</v>
      </c>
      <c r="U1" s="9" t="s">
        <v>79</v>
      </c>
      <c r="V1" s="9" t="s">
        <v>80</v>
      </c>
      <c r="W1" s="9" t="s">
        <v>81</v>
      </c>
      <c r="X1" s="9" t="s">
        <v>82</v>
      </c>
      <c r="Y1" s="9" t="s">
        <v>83</v>
      </c>
      <c r="Z1" s="9" t="s">
        <v>84</v>
      </c>
      <c r="AA1" s="9" t="s">
        <v>85</v>
      </c>
      <c r="AB1" s="9" t="s">
        <v>86</v>
      </c>
      <c r="AC1" s="9" t="s">
        <v>87</v>
      </c>
      <c r="AD1" s="9" t="s">
        <v>88</v>
      </c>
      <c r="AE1" s="9"/>
      <c r="AF1" s="9"/>
      <c r="AG1" s="9"/>
      <c r="AH1" s="9"/>
    </row>
    <row r="2" spans="3:34" ht="12.75">
      <c r="C2" t="s">
        <v>0</v>
      </c>
      <c r="D2" s="12" t="s">
        <v>29</v>
      </c>
      <c r="E2" s="7">
        <v>41644</v>
      </c>
      <c r="F2" s="7">
        <v>41651</v>
      </c>
      <c r="G2" s="7">
        <v>41658</v>
      </c>
      <c r="H2" s="7">
        <v>41665</v>
      </c>
      <c r="I2" s="7">
        <v>41672</v>
      </c>
      <c r="J2" s="7">
        <v>41693</v>
      </c>
      <c r="K2" s="7">
        <v>41700</v>
      </c>
      <c r="L2" s="7">
        <v>41707</v>
      </c>
      <c r="M2" s="7">
        <v>41714</v>
      </c>
      <c r="N2" s="7">
        <v>41721</v>
      </c>
      <c r="O2" s="7">
        <v>41728</v>
      </c>
      <c r="P2" s="7">
        <v>41756</v>
      </c>
      <c r="Q2" s="7">
        <v>41763</v>
      </c>
      <c r="R2" s="7">
        <v>41770</v>
      </c>
      <c r="S2" s="7">
        <v>41777</v>
      </c>
      <c r="T2" s="7">
        <v>41791</v>
      </c>
      <c r="U2" s="82">
        <v>41805</v>
      </c>
      <c r="V2" s="7">
        <v>41812</v>
      </c>
      <c r="W2" s="7">
        <v>41889</v>
      </c>
      <c r="X2" s="82">
        <v>41896</v>
      </c>
      <c r="Y2" s="7">
        <v>41903</v>
      </c>
      <c r="Z2" s="7">
        <v>41910</v>
      </c>
      <c r="AA2" s="7">
        <v>41917</v>
      </c>
      <c r="AB2" s="82">
        <v>41924</v>
      </c>
      <c r="AC2" s="7">
        <v>41945</v>
      </c>
      <c r="AD2" s="7">
        <v>41952</v>
      </c>
      <c r="AE2" s="7"/>
      <c r="AF2" s="82"/>
      <c r="AG2" s="82"/>
      <c r="AH2" s="7"/>
    </row>
    <row r="3" spans="1:33" ht="12.75">
      <c r="A3">
        <f>COUNT(E3:AH3)</f>
        <v>0</v>
      </c>
      <c r="B3">
        <f>SUM(E3:AH3)</f>
        <v>0</v>
      </c>
      <c r="C3" t="s">
        <v>23</v>
      </c>
      <c r="D3" s="12" t="s">
        <v>101</v>
      </c>
      <c r="E3" s="6"/>
      <c r="U3" s="6"/>
      <c r="X3" s="6"/>
      <c r="AB3" s="6"/>
      <c r="AF3" s="6"/>
      <c r="AG3" s="6"/>
    </row>
    <row r="4" spans="1:32" ht="12.75">
      <c r="A4">
        <f aca="true" t="shared" si="0" ref="A4:A66">COUNT(E4:AH4)</f>
        <v>11</v>
      </c>
      <c r="B4">
        <f aca="true" t="shared" si="1" ref="B4:B66">SUM(E4:AH4)</f>
        <v>5669</v>
      </c>
      <c r="C4" t="s">
        <v>48</v>
      </c>
      <c r="D4" s="12" t="s">
        <v>101</v>
      </c>
      <c r="E4" s="6">
        <v>450</v>
      </c>
      <c r="F4" s="6">
        <v>544</v>
      </c>
      <c r="G4" s="6">
        <v>499</v>
      </c>
      <c r="H4" s="6">
        <v>506</v>
      </c>
      <c r="I4" s="6">
        <v>527</v>
      </c>
      <c r="J4" s="6">
        <v>524</v>
      </c>
      <c r="K4" s="6">
        <v>578</v>
      </c>
      <c r="L4" s="6">
        <v>470</v>
      </c>
      <c r="M4" s="6">
        <v>592</v>
      </c>
      <c r="N4" s="6">
        <v>484</v>
      </c>
      <c r="O4" s="6">
        <v>495</v>
      </c>
      <c r="U4" s="6"/>
      <c r="X4" s="6"/>
      <c r="AB4" s="6"/>
      <c r="AF4" s="6"/>
    </row>
    <row r="5" spans="1:33" ht="12.75">
      <c r="A5">
        <f t="shared" si="0"/>
        <v>10</v>
      </c>
      <c r="B5">
        <f t="shared" si="1"/>
        <v>4431</v>
      </c>
      <c r="C5" t="s">
        <v>9</v>
      </c>
      <c r="D5" s="12" t="s">
        <v>101</v>
      </c>
      <c r="E5" s="6">
        <v>429</v>
      </c>
      <c r="F5" s="6">
        <v>446</v>
      </c>
      <c r="G5" s="6">
        <v>455</v>
      </c>
      <c r="H5" s="6">
        <v>463</v>
      </c>
      <c r="I5" s="6">
        <v>461</v>
      </c>
      <c r="J5" s="6">
        <v>442</v>
      </c>
      <c r="K5" s="6">
        <v>476</v>
      </c>
      <c r="L5" s="6">
        <v>436</v>
      </c>
      <c r="M5" s="6">
        <v>391</v>
      </c>
      <c r="N5" s="6">
        <v>432</v>
      </c>
      <c r="U5" s="6"/>
      <c r="X5" s="6"/>
      <c r="AB5" s="6"/>
      <c r="AF5" s="6"/>
      <c r="AG5" s="6"/>
    </row>
    <row r="6" spans="1:33" ht="12.75">
      <c r="A6">
        <f t="shared" si="0"/>
        <v>10</v>
      </c>
      <c r="B6">
        <f t="shared" si="1"/>
        <v>5187</v>
      </c>
      <c r="C6" t="s">
        <v>22</v>
      </c>
      <c r="D6" s="12" t="s">
        <v>101</v>
      </c>
      <c r="E6" s="6">
        <v>479</v>
      </c>
      <c r="F6" s="6">
        <v>495</v>
      </c>
      <c r="G6" s="6">
        <v>527</v>
      </c>
      <c r="I6" s="6">
        <v>523</v>
      </c>
      <c r="J6" s="6">
        <v>460</v>
      </c>
      <c r="K6" s="6">
        <v>567</v>
      </c>
      <c r="L6" s="6">
        <v>550</v>
      </c>
      <c r="M6" s="6">
        <v>506</v>
      </c>
      <c r="N6" s="6">
        <v>535</v>
      </c>
      <c r="O6" s="6">
        <v>545</v>
      </c>
      <c r="U6" s="6"/>
      <c r="X6" s="6"/>
      <c r="AB6" s="6"/>
      <c r="AF6" s="6"/>
      <c r="AG6" s="6"/>
    </row>
    <row r="7" spans="1:33" ht="12.75">
      <c r="A7">
        <f t="shared" si="0"/>
        <v>11</v>
      </c>
      <c r="B7">
        <f t="shared" si="1"/>
        <v>5429</v>
      </c>
      <c r="C7" t="s">
        <v>19</v>
      </c>
      <c r="D7" s="12" t="s">
        <v>102</v>
      </c>
      <c r="E7" s="6">
        <v>477</v>
      </c>
      <c r="F7" s="6">
        <v>461</v>
      </c>
      <c r="G7" s="6">
        <v>412</v>
      </c>
      <c r="H7" s="6">
        <v>560</v>
      </c>
      <c r="I7" s="6">
        <v>526</v>
      </c>
      <c r="J7" s="6">
        <v>498</v>
      </c>
      <c r="K7" s="6">
        <v>523</v>
      </c>
      <c r="L7" s="6">
        <v>482</v>
      </c>
      <c r="M7" s="6">
        <v>470</v>
      </c>
      <c r="N7" s="6">
        <v>485</v>
      </c>
      <c r="O7" s="6">
        <v>535</v>
      </c>
      <c r="U7" s="6"/>
      <c r="X7" s="6"/>
      <c r="AB7" s="6"/>
      <c r="AF7" s="6"/>
      <c r="AG7" s="6"/>
    </row>
    <row r="8" spans="1:33" ht="12.75">
      <c r="A8">
        <f t="shared" si="0"/>
        <v>11</v>
      </c>
      <c r="B8">
        <f t="shared" si="1"/>
        <v>4757</v>
      </c>
      <c r="C8" t="s">
        <v>25</v>
      </c>
      <c r="D8" s="12" t="s">
        <v>102</v>
      </c>
      <c r="E8" s="6">
        <v>376</v>
      </c>
      <c r="F8" s="6">
        <v>498</v>
      </c>
      <c r="G8" s="6">
        <v>422</v>
      </c>
      <c r="H8" s="6">
        <v>435</v>
      </c>
      <c r="I8" s="6">
        <v>441</v>
      </c>
      <c r="J8" s="6">
        <v>484</v>
      </c>
      <c r="K8" s="6">
        <v>389</v>
      </c>
      <c r="L8" s="6">
        <v>412</v>
      </c>
      <c r="M8" s="6">
        <v>477</v>
      </c>
      <c r="N8" s="6">
        <v>414</v>
      </c>
      <c r="O8" s="6">
        <v>409</v>
      </c>
      <c r="U8" s="6"/>
      <c r="X8" s="6"/>
      <c r="AB8" s="6"/>
      <c r="AF8" s="6"/>
      <c r="AG8" s="6"/>
    </row>
    <row r="9" spans="1:33" ht="12.75">
      <c r="A9">
        <f t="shared" si="0"/>
        <v>11</v>
      </c>
      <c r="B9">
        <f t="shared" si="1"/>
        <v>5479</v>
      </c>
      <c r="C9" s="12" t="s">
        <v>92</v>
      </c>
      <c r="D9" s="12" t="s">
        <v>102</v>
      </c>
      <c r="E9" s="6">
        <v>411</v>
      </c>
      <c r="F9" s="6">
        <v>534</v>
      </c>
      <c r="G9" s="6">
        <v>542</v>
      </c>
      <c r="H9" s="6">
        <v>511</v>
      </c>
      <c r="I9" s="6">
        <v>456</v>
      </c>
      <c r="J9" s="6">
        <v>593</v>
      </c>
      <c r="K9" s="6">
        <v>438</v>
      </c>
      <c r="L9" s="6">
        <v>473</v>
      </c>
      <c r="M9" s="6">
        <v>475</v>
      </c>
      <c r="N9" s="6">
        <v>488</v>
      </c>
      <c r="O9" s="6">
        <v>558</v>
      </c>
      <c r="U9" s="6"/>
      <c r="X9" s="6"/>
      <c r="AB9" s="6"/>
      <c r="AF9" s="6"/>
      <c r="AG9" s="6"/>
    </row>
    <row r="10" spans="1:33" ht="12.75">
      <c r="A10">
        <f t="shared" si="0"/>
        <v>11</v>
      </c>
      <c r="B10">
        <f t="shared" si="1"/>
        <v>6130</v>
      </c>
      <c r="C10" t="s">
        <v>13</v>
      </c>
      <c r="D10" s="12" t="s">
        <v>37</v>
      </c>
      <c r="E10" s="6">
        <v>529</v>
      </c>
      <c r="F10" s="6">
        <v>507</v>
      </c>
      <c r="G10" s="6">
        <v>582</v>
      </c>
      <c r="H10" s="6">
        <v>596</v>
      </c>
      <c r="I10" s="6">
        <v>613</v>
      </c>
      <c r="J10" s="6">
        <v>487</v>
      </c>
      <c r="K10" s="6">
        <v>594</v>
      </c>
      <c r="L10" s="6">
        <v>488</v>
      </c>
      <c r="M10" s="6">
        <v>618</v>
      </c>
      <c r="N10" s="6">
        <v>630</v>
      </c>
      <c r="O10" s="6">
        <v>486</v>
      </c>
      <c r="U10" s="6"/>
      <c r="X10" s="6"/>
      <c r="AB10" s="6"/>
      <c r="AF10" s="6"/>
      <c r="AG10" s="6"/>
    </row>
    <row r="11" spans="1:33" ht="12.75">
      <c r="A11">
        <f t="shared" si="0"/>
        <v>9</v>
      </c>
      <c r="B11">
        <f t="shared" si="1"/>
        <v>4733</v>
      </c>
      <c r="C11" t="s">
        <v>15</v>
      </c>
      <c r="D11" s="12" t="s">
        <v>37</v>
      </c>
      <c r="E11" s="6">
        <v>541</v>
      </c>
      <c r="F11" s="6">
        <v>455</v>
      </c>
      <c r="G11" s="6">
        <v>509</v>
      </c>
      <c r="H11" s="6">
        <v>521</v>
      </c>
      <c r="I11" s="6">
        <v>583</v>
      </c>
      <c r="J11" s="6">
        <v>529</v>
      </c>
      <c r="K11" s="6">
        <v>509</v>
      </c>
      <c r="M11" s="6">
        <v>535</v>
      </c>
      <c r="N11" s="6">
        <v>551</v>
      </c>
      <c r="U11" s="6"/>
      <c r="X11" s="6"/>
      <c r="AB11" s="6"/>
      <c r="AF11" s="6"/>
      <c r="AG11" s="6"/>
    </row>
    <row r="12" spans="1:33" ht="12.75">
      <c r="A12">
        <f t="shared" si="0"/>
        <v>11</v>
      </c>
      <c r="B12">
        <f t="shared" si="1"/>
        <v>5588</v>
      </c>
      <c r="C12" t="s">
        <v>14</v>
      </c>
      <c r="D12" s="12" t="s">
        <v>37</v>
      </c>
      <c r="E12" s="6">
        <v>461</v>
      </c>
      <c r="F12" s="6">
        <v>475</v>
      </c>
      <c r="G12" s="6">
        <v>536</v>
      </c>
      <c r="H12" s="6">
        <v>516</v>
      </c>
      <c r="I12" s="6">
        <v>511</v>
      </c>
      <c r="J12" s="6">
        <v>544</v>
      </c>
      <c r="K12" s="6">
        <v>465</v>
      </c>
      <c r="L12" s="6">
        <v>568</v>
      </c>
      <c r="M12" s="6">
        <v>484</v>
      </c>
      <c r="N12" s="6">
        <v>511</v>
      </c>
      <c r="O12" s="6">
        <v>517</v>
      </c>
      <c r="U12" s="6"/>
      <c r="X12" s="6"/>
      <c r="AB12" s="6"/>
      <c r="AF12" s="6"/>
      <c r="AG12" s="6"/>
    </row>
    <row r="13" spans="1:33" ht="12.75">
      <c r="A13">
        <f t="shared" si="0"/>
        <v>9</v>
      </c>
      <c r="B13">
        <f t="shared" si="1"/>
        <v>4866</v>
      </c>
      <c r="C13" t="s">
        <v>49</v>
      </c>
      <c r="D13" s="12" t="s">
        <v>37</v>
      </c>
      <c r="E13" s="6"/>
      <c r="F13" s="6">
        <v>516</v>
      </c>
      <c r="G13" s="6">
        <v>514</v>
      </c>
      <c r="H13" s="6">
        <v>554</v>
      </c>
      <c r="I13" s="6">
        <v>566</v>
      </c>
      <c r="J13" s="6">
        <v>499</v>
      </c>
      <c r="L13" s="6">
        <v>525</v>
      </c>
      <c r="M13" s="6">
        <v>637</v>
      </c>
      <c r="N13" s="6">
        <v>474</v>
      </c>
      <c r="O13" s="6">
        <v>581</v>
      </c>
      <c r="U13" s="6"/>
      <c r="X13" s="6"/>
      <c r="AB13" s="6"/>
      <c r="AF13" s="6"/>
      <c r="AG13" s="6"/>
    </row>
    <row r="14" spans="1:33" ht="12.75">
      <c r="A14">
        <f t="shared" si="0"/>
        <v>10</v>
      </c>
      <c r="B14">
        <f t="shared" si="1"/>
        <v>4457</v>
      </c>
      <c r="C14" t="s">
        <v>57</v>
      </c>
      <c r="D14" s="12" t="s">
        <v>37</v>
      </c>
      <c r="E14" s="6">
        <v>393</v>
      </c>
      <c r="F14" s="6">
        <v>480</v>
      </c>
      <c r="G14" s="6">
        <v>414</v>
      </c>
      <c r="I14" s="6">
        <v>482</v>
      </c>
      <c r="J14" s="6">
        <v>465</v>
      </c>
      <c r="K14" s="6">
        <v>543</v>
      </c>
      <c r="L14" s="6">
        <v>439</v>
      </c>
      <c r="M14" s="6">
        <v>397</v>
      </c>
      <c r="N14" s="6">
        <v>443</v>
      </c>
      <c r="O14" s="6">
        <v>401</v>
      </c>
      <c r="U14" s="6"/>
      <c r="X14" s="6"/>
      <c r="AB14" s="6"/>
      <c r="AF14" s="6"/>
      <c r="AG14" s="6"/>
    </row>
    <row r="15" spans="1:33" ht="12.75">
      <c r="A15">
        <f t="shared" si="0"/>
        <v>9</v>
      </c>
      <c r="B15">
        <f t="shared" si="1"/>
        <v>4832</v>
      </c>
      <c r="C15" t="s">
        <v>32</v>
      </c>
      <c r="D15" s="12" t="s">
        <v>38</v>
      </c>
      <c r="E15" s="6">
        <v>545</v>
      </c>
      <c r="F15" s="6">
        <v>504</v>
      </c>
      <c r="G15" s="6">
        <v>568</v>
      </c>
      <c r="H15" s="6">
        <v>480</v>
      </c>
      <c r="J15" s="6">
        <v>603</v>
      </c>
      <c r="K15" s="6">
        <v>451</v>
      </c>
      <c r="L15" s="6">
        <v>559</v>
      </c>
      <c r="M15" s="6">
        <v>593</v>
      </c>
      <c r="N15" s="6">
        <v>529</v>
      </c>
      <c r="U15" s="6"/>
      <c r="X15" s="6"/>
      <c r="AB15" s="6"/>
      <c r="AF15" s="6"/>
      <c r="AG15" s="6"/>
    </row>
    <row r="16" spans="1:33" ht="12.75">
      <c r="A16">
        <f t="shared" si="0"/>
        <v>7</v>
      </c>
      <c r="B16">
        <f t="shared" si="1"/>
        <v>3357</v>
      </c>
      <c r="C16" t="s">
        <v>8</v>
      </c>
      <c r="D16" s="12" t="s">
        <v>38</v>
      </c>
      <c r="E16" s="6">
        <v>481</v>
      </c>
      <c r="I16" s="6">
        <v>529</v>
      </c>
      <c r="J16" s="6">
        <v>473</v>
      </c>
      <c r="K16" s="6">
        <v>471</v>
      </c>
      <c r="M16" s="6">
        <v>480</v>
      </c>
      <c r="N16" s="6">
        <v>490</v>
      </c>
      <c r="O16" s="6">
        <v>433</v>
      </c>
      <c r="U16" s="6"/>
      <c r="X16" s="6"/>
      <c r="AB16" s="6"/>
      <c r="AF16" s="6"/>
      <c r="AG16" s="6"/>
    </row>
    <row r="17" spans="1:33" ht="12.75">
      <c r="A17">
        <f t="shared" si="0"/>
        <v>11</v>
      </c>
      <c r="B17">
        <f t="shared" si="1"/>
        <v>5688</v>
      </c>
      <c r="C17" t="s">
        <v>18</v>
      </c>
      <c r="D17" s="12" t="s">
        <v>38</v>
      </c>
      <c r="E17" s="6">
        <v>515</v>
      </c>
      <c r="F17" s="6">
        <v>480</v>
      </c>
      <c r="G17" s="6">
        <v>584</v>
      </c>
      <c r="H17" s="6">
        <v>500</v>
      </c>
      <c r="I17" s="6">
        <v>534</v>
      </c>
      <c r="J17" s="6">
        <v>495</v>
      </c>
      <c r="K17" s="6">
        <v>514</v>
      </c>
      <c r="L17" s="6">
        <v>455</v>
      </c>
      <c r="M17" s="6">
        <v>492</v>
      </c>
      <c r="N17" s="6">
        <v>593</v>
      </c>
      <c r="O17" s="6">
        <v>526</v>
      </c>
      <c r="U17" s="6"/>
      <c r="X17" s="6"/>
      <c r="AB17" s="6"/>
      <c r="AF17" s="6"/>
      <c r="AG17" s="6"/>
    </row>
    <row r="18" spans="1:33" ht="12.75">
      <c r="A18">
        <f t="shared" si="0"/>
        <v>9</v>
      </c>
      <c r="B18">
        <f t="shared" si="1"/>
        <v>4324</v>
      </c>
      <c r="C18" t="s">
        <v>47</v>
      </c>
      <c r="D18" s="12" t="s">
        <v>38</v>
      </c>
      <c r="E18" s="6">
        <v>517</v>
      </c>
      <c r="F18" s="6">
        <v>497</v>
      </c>
      <c r="G18" s="6">
        <v>463</v>
      </c>
      <c r="H18" s="6">
        <v>466</v>
      </c>
      <c r="I18" s="6">
        <v>449</v>
      </c>
      <c r="K18" s="6">
        <v>519</v>
      </c>
      <c r="L18" s="6">
        <v>451</v>
      </c>
      <c r="M18" s="6">
        <v>442</v>
      </c>
      <c r="O18" s="6">
        <v>520</v>
      </c>
      <c r="U18" s="6"/>
      <c r="X18" s="6"/>
      <c r="AB18" s="6"/>
      <c r="AF18" s="6"/>
      <c r="AG18" s="6"/>
    </row>
    <row r="19" spans="1:33" ht="12.75">
      <c r="A19">
        <f t="shared" si="0"/>
        <v>9</v>
      </c>
      <c r="B19">
        <f t="shared" si="1"/>
        <v>4402</v>
      </c>
      <c r="C19" t="s">
        <v>36</v>
      </c>
      <c r="D19" s="12" t="s">
        <v>39</v>
      </c>
      <c r="E19" s="6">
        <v>448</v>
      </c>
      <c r="F19" s="6">
        <v>512</v>
      </c>
      <c r="G19" s="6">
        <v>470</v>
      </c>
      <c r="H19" s="6">
        <v>542</v>
      </c>
      <c r="J19" s="6">
        <v>477</v>
      </c>
      <c r="K19" s="6">
        <v>509</v>
      </c>
      <c r="L19" s="6">
        <v>515</v>
      </c>
      <c r="M19" s="6">
        <v>451</v>
      </c>
      <c r="O19" s="6">
        <v>478</v>
      </c>
      <c r="U19" s="6"/>
      <c r="X19" s="6"/>
      <c r="AB19" s="6"/>
      <c r="AF19" s="6"/>
      <c r="AG19" s="6"/>
    </row>
    <row r="20" spans="1:33" ht="12.75">
      <c r="A20">
        <f t="shared" si="0"/>
        <v>10</v>
      </c>
      <c r="B20">
        <f t="shared" si="1"/>
        <v>4701</v>
      </c>
      <c r="C20" s="12" t="s">
        <v>107</v>
      </c>
      <c r="D20" s="12" t="s">
        <v>39</v>
      </c>
      <c r="E20" s="6">
        <v>388</v>
      </c>
      <c r="F20" s="6">
        <v>473</v>
      </c>
      <c r="G20" s="6">
        <v>512</v>
      </c>
      <c r="I20" s="6">
        <v>485</v>
      </c>
      <c r="J20" s="6">
        <v>484</v>
      </c>
      <c r="K20" s="6">
        <v>421</v>
      </c>
      <c r="L20" s="6">
        <v>464</v>
      </c>
      <c r="M20" s="6">
        <v>488</v>
      </c>
      <c r="N20" s="6">
        <v>540</v>
      </c>
      <c r="O20" s="6">
        <v>446</v>
      </c>
      <c r="U20" s="6"/>
      <c r="X20" s="6"/>
      <c r="AB20" s="6"/>
      <c r="AF20" s="6"/>
      <c r="AG20" s="6"/>
    </row>
    <row r="21" spans="1:33" ht="12.75">
      <c r="A21">
        <f t="shared" si="0"/>
        <v>3</v>
      </c>
      <c r="B21">
        <f t="shared" si="1"/>
        <v>1485</v>
      </c>
      <c r="C21" t="s">
        <v>17</v>
      </c>
      <c r="D21" s="12" t="s">
        <v>39</v>
      </c>
      <c r="E21" s="6"/>
      <c r="G21" s="6">
        <v>528</v>
      </c>
      <c r="H21" s="6">
        <v>476</v>
      </c>
      <c r="I21" s="6">
        <v>481</v>
      </c>
      <c r="U21" s="6"/>
      <c r="X21" s="6"/>
      <c r="AB21" s="6"/>
      <c r="AF21" s="6"/>
      <c r="AG21" s="6"/>
    </row>
    <row r="22" spans="1:33" ht="12.75">
      <c r="A22">
        <f t="shared" si="0"/>
        <v>6</v>
      </c>
      <c r="B22">
        <f t="shared" si="1"/>
        <v>2815</v>
      </c>
      <c r="C22" t="s">
        <v>27</v>
      </c>
      <c r="D22" s="12" t="s">
        <v>39</v>
      </c>
      <c r="E22" s="6">
        <v>436</v>
      </c>
      <c r="I22" s="6">
        <v>495</v>
      </c>
      <c r="J22" s="6">
        <v>420</v>
      </c>
      <c r="L22" s="6">
        <v>472</v>
      </c>
      <c r="N22" s="6">
        <v>503</v>
      </c>
      <c r="O22" s="6">
        <v>489</v>
      </c>
      <c r="U22" s="6"/>
      <c r="X22" s="6"/>
      <c r="AB22" s="6"/>
      <c r="AF22" s="6"/>
      <c r="AG22" s="6"/>
    </row>
    <row r="23" spans="1:33" ht="12.75">
      <c r="A23">
        <f t="shared" si="0"/>
        <v>9</v>
      </c>
      <c r="B23">
        <f t="shared" si="1"/>
        <v>4267</v>
      </c>
      <c r="C23" t="s">
        <v>16</v>
      </c>
      <c r="D23" s="12" t="s">
        <v>39</v>
      </c>
      <c r="E23" s="6">
        <v>440</v>
      </c>
      <c r="F23" s="6">
        <v>493</v>
      </c>
      <c r="G23" s="6">
        <v>455</v>
      </c>
      <c r="H23" s="6">
        <v>442</v>
      </c>
      <c r="J23" s="6">
        <v>428</v>
      </c>
      <c r="K23" s="6">
        <v>448</v>
      </c>
      <c r="M23" s="6">
        <v>583</v>
      </c>
      <c r="N23" s="6">
        <v>500</v>
      </c>
      <c r="O23" s="6">
        <v>478</v>
      </c>
      <c r="U23" s="6"/>
      <c r="X23" s="6"/>
      <c r="AB23" s="6"/>
      <c r="AF23" s="6"/>
      <c r="AG23" s="6"/>
    </row>
    <row r="24" spans="1:33" ht="12.75">
      <c r="A24">
        <f t="shared" si="0"/>
        <v>10</v>
      </c>
      <c r="B24">
        <f t="shared" si="1"/>
        <v>4317</v>
      </c>
      <c r="C24" s="12" t="s">
        <v>97</v>
      </c>
      <c r="D24" s="12" t="s">
        <v>108</v>
      </c>
      <c r="E24" s="6"/>
      <c r="F24" s="6">
        <v>346</v>
      </c>
      <c r="G24" s="6">
        <v>409</v>
      </c>
      <c r="H24" s="6">
        <v>466</v>
      </c>
      <c r="I24" s="6">
        <v>470</v>
      </c>
      <c r="J24" s="6">
        <v>379</v>
      </c>
      <c r="K24" s="6">
        <v>398</v>
      </c>
      <c r="L24" s="6">
        <v>451</v>
      </c>
      <c r="M24" s="6">
        <v>480</v>
      </c>
      <c r="N24" s="6">
        <v>446</v>
      </c>
      <c r="O24" s="6">
        <v>472</v>
      </c>
      <c r="U24" s="6"/>
      <c r="X24" s="6"/>
      <c r="AB24" s="6"/>
      <c r="AF24" s="6"/>
      <c r="AG24" s="6"/>
    </row>
    <row r="25" spans="1:33" ht="12.75">
      <c r="A25">
        <f t="shared" si="0"/>
        <v>10</v>
      </c>
      <c r="B25">
        <f t="shared" si="1"/>
        <v>4373</v>
      </c>
      <c r="C25" t="s">
        <v>58</v>
      </c>
      <c r="D25" s="12" t="s">
        <v>108</v>
      </c>
      <c r="E25" s="6">
        <v>394</v>
      </c>
      <c r="F25" s="8">
        <v>442</v>
      </c>
      <c r="G25" s="6">
        <v>433</v>
      </c>
      <c r="H25" s="6">
        <v>450</v>
      </c>
      <c r="I25" s="6">
        <v>419</v>
      </c>
      <c r="K25" s="6">
        <v>407</v>
      </c>
      <c r="L25" s="6">
        <v>461</v>
      </c>
      <c r="M25" s="6">
        <v>459</v>
      </c>
      <c r="N25" s="6">
        <v>468</v>
      </c>
      <c r="O25" s="6">
        <v>440</v>
      </c>
      <c r="U25" s="6"/>
      <c r="X25" s="6"/>
      <c r="AB25" s="6"/>
      <c r="AF25" s="6"/>
      <c r="AG25" s="6"/>
    </row>
    <row r="26" spans="1:33" ht="12.75">
      <c r="A26">
        <f t="shared" si="0"/>
        <v>11</v>
      </c>
      <c r="B26">
        <f t="shared" si="1"/>
        <v>5057</v>
      </c>
      <c r="C26" s="12" t="s">
        <v>109</v>
      </c>
      <c r="D26" s="12" t="s">
        <v>108</v>
      </c>
      <c r="E26" s="6">
        <v>444</v>
      </c>
      <c r="F26" s="8">
        <v>473</v>
      </c>
      <c r="G26" s="6">
        <v>484</v>
      </c>
      <c r="H26" s="6">
        <v>433</v>
      </c>
      <c r="I26" s="6">
        <v>513</v>
      </c>
      <c r="J26" s="6">
        <v>512</v>
      </c>
      <c r="K26" s="6">
        <v>409</v>
      </c>
      <c r="L26" s="6">
        <v>428</v>
      </c>
      <c r="M26" s="6">
        <v>488</v>
      </c>
      <c r="N26" s="6">
        <v>410</v>
      </c>
      <c r="O26" s="6">
        <v>463</v>
      </c>
      <c r="U26" s="6"/>
      <c r="X26" s="6"/>
      <c r="AB26" s="6"/>
      <c r="AF26" s="6"/>
      <c r="AG26" s="6"/>
    </row>
    <row r="27" spans="1:33" ht="12.75">
      <c r="A27">
        <f t="shared" si="0"/>
        <v>8</v>
      </c>
      <c r="B27">
        <f t="shared" si="1"/>
        <v>3284</v>
      </c>
      <c r="C27" t="s">
        <v>26</v>
      </c>
      <c r="D27" s="12" t="s">
        <v>108</v>
      </c>
      <c r="E27" s="6">
        <v>400</v>
      </c>
      <c r="F27" s="6">
        <v>425</v>
      </c>
      <c r="I27" s="6">
        <v>387</v>
      </c>
      <c r="J27" s="6">
        <v>419</v>
      </c>
      <c r="K27" s="6">
        <v>416</v>
      </c>
      <c r="M27" s="6">
        <v>409</v>
      </c>
      <c r="N27" s="6">
        <v>399</v>
      </c>
      <c r="O27" s="6">
        <v>429</v>
      </c>
      <c r="U27" s="6"/>
      <c r="X27" s="6"/>
      <c r="AB27" s="6"/>
      <c r="AF27" s="6"/>
      <c r="AG27" s="6"/>
    </row>
    <row r="28" spans="1:33" ht="12.75">
      <c r="A28">
        <f t="shared" si="0"/>
        <v>9</v>
      </c>
      <c r="B28">
        <f t="shared" si="1"/>
        <v>4815</v>
      </c>
      <c r="C28" t="s">
        <v>44</v>
      </c>
      <c r="D28" s="12" t="s">
        <v>55</v>
      </c>
      <c r="E28" s="6">
        <v>504</v>
      </c>
      <c r="G28" s="6">
        <v>543</v>
      </c>
      <c r="H28" s="6">
        <v>604</v>
      </c>
      <c r="J28" s="6">
        <v>520</v>
      </c>
      <c r="K28" s="6">
        <v>507</v>
      </c>
      <c r="L28" s="6">
        <v>519</v>
      </c>
      <c r="M28" s="6">
        <v>526</v>
      </c>
      <c r="N28" s="6">
        <v>527</v>
      </c>
      <c r="O28" s="6">
        <v>565</v>
      </c>
      <c r="U28" s="6"/>
      <c r="X28" s="6"/>
      <c r="AB28" s="6"/>
      <c r="AF28" s="6"/>
      <c r="AG28" s="6"/>
    </row>
    <row r="29" spans="1:33" ht="12.75">
      <c r="A29">
        <f t="shared" si="0"/>
        <v>7</v>
      </c>
      <c r="B29">
        <f t="shared" si="1"/>
        <v>2794</v>
      </c>
      <c r="C29" s="12" t="s">
        <v>61</v>
      </c>
      <c r="D29" s="12" t="s">
        <v>55</v>
      </c>
      <c r="E29" s="6">
        <v>367</v>
      </c>
      <c r="F29" s="6">
        <v>397</v>
      </c>
      <c r="G29" s="6">
        <v>393</v>
      </c>
      <c r="K29" s="6">
        <v>454</v>
      </c>
      <c r="M29" s="6">
        <v>396</v>
      </c>
      <c r="N29" s="6">
        <v>385</v>
      </c>
      <c r="O29" s="6">
        <v>402</v>
      </c>
      <c r="U29" s="6"/>
      <c r="X29" s="6"/>
      <c r="AB29" s="6"/>
      <c r="AF29" s="6"/>
      <c r="AG29" s="6"/>
    </row>
    <row r="30" spans="1:33" ht="12.75">
      <c r="A30">
        <f t="shared" si="0"/>
        <v>6</v>
      </c>
      <c r="B30">
        <f t="shared" si="1"/>
        <v>2669</v>
      </c>
      <c r="C30" t="s">
        <v>41</v>
      </c>
      <c r="D30" s="12" t="s">
        <v>55</v>
      </c>
      <c r="E30" s="6"/>
      <c r="F30" s="6">
        <v>460</v>
      </c>
      <c r="G30" s="6">
        <v>384</v>
      </c>
      <c r="H30" s="6">
        <v>464</v>
      </c>
      <c r="I30" s="6">
        <v>492</v>
      </c>
      <c r="J30" s="6">
        <v>419</v>
      </c>
      <c r="N30" s="6">
        <v>450</v>
      </c>
      <c r="U30" s="6"/>
      <c r="X30" s="6"/>
      <c r="AB30" s="6"/>
      <c r="AF30" s="6"/>
      <c r="AG30" s="6"/>
    </row>
    <row r="31" spans="1:33" ht="12.75">
      <c r="A31">
        <f t="shared" si="0"/>
        <v>7</v>
      </c>
      <c r="B31">
        <f t="shared" si="1"/>
        <v>3473</v>
      </c>
      <c r="C31" t="s">
        <v>42</v>
      </c>
      <c r="D31" s="12" t="s">
        <v>55</v>
      </c>
      <c r="E31" s="6">
        <v>460</v>
      </c>
      <c r="F31" s="6">
        <v>436</v>
      </c>
      <c r="J31" s="6">
        <v>541</v>
      </c>
      <c r="K31" s="6">
        <v>507</v>
      </c>
      <c r="L31" s="6">
        <v>513</v>
      </c>
      <c r="M31" s="6">
        <v>448</v>
      </c>
      <c r="O31" s="6">
        <v>568</v>
      </c>
      <c r="U31" s="6"/>
      <c r="X31" s="6"/>
      <c r="AB31" s="6"/>
      <c r="AF31" s="6"/>
      <c r="AG31" s="6"/>
    </row>
    <row r="32" spans="1:33" ht="12.75">
      <c r="A32">
        <f t="shared" si="0"/>
        <v>8</v>
      </c>
      <c r="B32">
        <f t="shared" si="1"/>
        <v>3851</v>
      </c>
      <c r="C32" s="12" t="s">
        <v>60</v>
      </c>
      <c r="D32" s="12" t="s">
        <v>50</v>
      </c>
      <c r="E32" s="6">
        <v>476</v>
      </c>
      <c r="F32" s="8">
        <v>527</v>
      </c>
      <c r="G32" s="6">
        <v>481</v>
      </c>
      <c r="I32" s="6">
        <v>457</v>
      </c>
      <c r="J32" s="6">
        <v>478</v>
      </c>
      <c r="K32" s="6">
        <v>487</v>
      </c>
      <c r="N32" s="6">
        <v>463</v>
      </c>
      <c r="O32" s="6">
        <v>482</v>
      </c>
      <c r="U32" s="6"/>
      <c r="X32" s="6"/>
      <c r="AB32" s="6"/>
      <c r="AF32" s="6"/>
      <c r="AG32" s="6"/>
    </row>
    <row r="33" spans="1:33" ht="12.75">
      <c r="A33">
        <f t="shared" si="0"/>
        <v>6</v>
      </c>
      <c r="B33">
        <f t="shared" si="1"/>
        <v>2602</v>
      </c>
      <c r="C33" s="12" t="s">
        <v>113</v>
      </c>
      <c r="D33" s="12" t="s">
        <v>50</v>
      </c>
      <c r="E33" s="6"/>
      <c r="F33" s="8">
        <v>425</v>
      </c>
      <c r="G33" s="6">
        <v>463</v>
      </c>
      <c r="H33" s="6">
        <v>469</v>
      </c>
      <c r="I33" s="6">
        <v>383</v>
      </c>
      <c r="L33" s="6">
        <v>515</v>
      </c>
      <c r="M33" s="6">
        <v>347</v>
      </c>
      <c r="U33" s="6"/>
      <c r="X33" s="6"/>
      <c r="AB33" s="6"/>
      <c r="AF33" s="6"/>
      <c r="AG33" s="6"/>
    </row>
    <row r="34" spans="1:33" ht="12.75">
      <c r="A34">
        <f t="shared" si="0"/>
        <v>10</v>
      </c>
      <c r="B34">
        <f t="shared" si="1"/>
        <v>4984</v>
      </c>
      <c r="C34" t="s">
        <v>43</v>
      </c>
      <c r="D34" s="12" t="s">
        <v>50</v>
      </c>
      <c r="E34" s="6">
        <v>438</v>
      </c>
      <c r="F34" s="8"/>
      <c r="G34" s="6">
        <v>477</v>
      </c>
      <c r="H34" s="6">
        <v>517</v>
      </c>
      <c r="I34" s="6">
        <v>494</v>
      </c>
      <c r="J34" s="6">
        <v>485</v>
      </c>
      <c r="K34" s="6">
        <v>470</v>
      </c>
      <c r="L34" s="6">
        <v>516</v>
      </c>
      <c r="M34" s="6">
        <v>506</v>
      </c>
      <c r="N34" s="6">
        <v>541</v>
      </c>
      <c r="O34" s="6">
        <v>540</v>
      </c>
      <c r="U34" s="6"/>
      <c r="X34" s="6"/>
      <c r="AB34" s="6"/>
      <c r="AF34" s="6"/>
      <c r="AG34" s="6"/>
    </row>
    <row r="35" spans="1:33" ht="12.75">
      <c r="A35">
        <f t="shared" si="0"/>
        <v>10</v>
      </c>
      <c r="B35">
        <f t="shared" si="1"/>
        <v>4698</v>
      </c>
      <c r="C35" t="s">
        <v>51</v>
      </c>
      <c r="D35" s="12" t="s">
        <v>50</v>
      </c>
      <c r="E35" s="6">
        <v>448</v>
      </c>
      <c r="F35" s="8">
        <v>493</v>
      </c>
      <c r="H35" s="6">
        <v>438</v>
      </c>
      <c r="I35" s="6">
        <v>472</v>
      </c>
      <c r="J35" s="6">
        <v>482</v>
      </c>
      <c r="K35" s="6">
        <v>448</v>
      </c>
      <c r="L35" s="6">
        <v>457</v>
      </c>
      <c r="M35" s="6">
        <v>517</v>
      </c>
      <c r="N35" s="6">
        <v>453</v>
      </c>
      <c r="O35" s="6">
        <v>490</v>
      </c>
      <c r="U35" s="6"/>
      <c r="X35" s="6"/>
      <c r="AB35" s="6"/>
      <c r="AF35" s="6"/>
      <c r="AG35" s="6"/>
    </row>
    <row r="36" spans="1:33" ht="12.75">
      <c r="A36">
        <f>COUNT(E36:AH36)</f>
        <v>1</v>
      </c>
      <c r="B36">
        <f>SUM(E36:AH36)</f>
        <v>470</v>
      </c>
      <c r="C36" s="12" t="s">
        <v>127</v>
      </c>
      <c r="D36" s="12" t="s">
        <v>140</v>
      </c>
      <c r="E36" s="6">
        <v>470</v>
      </c>
      <c r="F36" s="8"/>
      <c r="U36" s="6"/>
      <c r="X36" s="6"/>
      <c r="AB36" s="6"/>
      <c r="AF36" s="6"/>
      <c r="AG36" s="6"/>
    </row>
    <row r="37" spans="1:33" ht="12.75">
      <c r="A37">
        <f t="shared" si="0"/>
        <v>6</v>
      </c>
      <c r="B37">
        <f t="shared" si="1"/>
        <v>3636</v>
      </c>
      <c r="C37" s="12" t="s">
        <v>93</v>
      </c>
      <c r="D37" s="12" t="s">
        <v>140</v>
      </c>
      <c r="E37" s="6"/>
      <c r="F37" s="8"/>
      <c r="G37" s="6">
        <v>630</v>
      </c>
      <c r="H37" s="6">
        <v>488</v>
      </c>
      <c r="I37" s="6">
        <v>626</v>
      </c>
      <c r="L37" s="6">
        <v>673</v>
      </c>
      <c r="M37" s="6">
        <v>551</v>
      </c>
      <c r="N37" s="6">
        <v>668</v>
      </c>
      <c r="U37" s="6"/>
      <c r="X37" s="6"/>
      <c r="AB37" s="6"/>
      <c r="AF37" s="6"/>
      <c r="AG37" s="6"/>
    </row>
    <row r="38" spans="1:33" ht="12.75">
      <c r="A38">
        <f t="shared" si="0"/>
        <v>9</v>
      </c>
      <c r="B38">
        <f t="shared" si="1"/>
        <v>5585</v>
      </c>
      <c r="C38" t="s">
        <v>40</v>
      </c>
      <c r="D38" s="12" t="s">
        <v>140</v>
      </c>
      <c r="E38" s="6">
        <v>535</v>
      </c>
      <c r="F38" s="8">
        <v>640</v>
      </c>
      <c r="G38" s="6">
        <v>602</v>
      </c>
      <c r="H38" s="6">
        <v>598</v>
      </c>
      <c r="I38" s="6">
        <v>689</v>
      </c>
      <c r="J38" s="6">
        <v>606</v>
      </c>
      <c r="K38" s="6">
        <v>748</v>
      </c>
      <c r="N38" s="6">
        <v>545</v>
      </c>
      <c r="O38" s="6">
        <v>622</v>
      </c>
      <c r="U38" s="6"/>
      <c r="X38" s="6"/>
      <c r="AB38" s="6"/>
      <c r="AF38" s="6"/>
      <c r="AG38" s="6"/>
    </row>
    <row r="39" spans="1:33" ht="12.75">
      <c r="A39">
        <f t="shared" si="0"/>
        <v>6</v>
      </c>
      <c r="B39">
        <f t="shared" si="1"/>
        <v>3183</v>
      </c>
      <c r="C39" t="s">
        <v>56</v>
      </c>
      <c r="D39" s="12" t="s">
        <v>140</v>
      </c>
      <c r="E39" s="6"/>
      <c r="F39" s="8">
        <v>489</v>
      </c>
      <c r="J39" s="6">
        <v>528</v>
      </c>
      <c r="K39" s="6">
        <v>559</v>
      </c>
      <c r="L39" s="6">
        <v>565</v>
      </c>
      <c r="M39" s="6">
        <v>502</v>
      </c>
      <c r="O39" s="6">
        <v>540</v>
      </c>
      <c r="U39" s="6"/>
      <c r="X39" s="6"/>
      <c r="AB39" s="6"/>
      <c r="AF39" s="6"/>
      <c r="AG39" s="6"/>
    </row>
    <row r="40" spans="1:33" ht="12.75">
      <c r="A40">
        <f t="shared" si="0"/>
        <v>11</v>
      </c>
      <c r="B40">
        <f t="shared" si="1"/>
        <v>6840</v>
      </c>
      <c r="C40" t="s">
        <v>28</v>
      </c>
      <c r="D40" s="12" t="s">
        <v>140</v>
      </c>
      <c r="E40" s="6">
        <v>488</v>
      </c>
      <c r="F40" s="8">
        <v>559</v>
      </c>
      <c r="G40" s="6">
        <v>657</v>
      </c>
      <c r="H40" s="6">
        <v>602</v>
      </c>
      <c r="I40" s="6">
        <v>641</v>
      </c>
      <c r="J40" s="6">
        <v>617</v>
      </c>
      <c r="K40" s="6">
        <v>724</v>
      </c>
      <c r="L40" s="6">
        <v>698</v>
      </c>
      <c r="M40" s="6">
        <v>613</v>
      </c>
      <c r="N40" s="6">
        <v>593</v>
      </c>
      <c r="O40" s="6">
        <v>648</v>
      </c>
      <c r="U40" s="6"/>
      <c r="X40" s="6"/>
      <c r="AB40" s="6"/>
      <c r="AF40" s="6"/>
      <c r="AG40" s="6"/>
    </row>
    <row r="41" spans="1:33" ht="12.75">
      <c r="A41">
        <f t="shared" si="0"/>
        <v>10</v>
      </c>
      <c r="B41">
        <f t="shared" si="1"/>
        <v>4415</v>
      </c>
      <c r="C41" t="s">
        <v>6</v>
      </c>
      <c r="D41" s="12" t="s">
        <v>99</v>
      </c>
      <c r="E41" s="6">
        <v>525</v>
      </c>
      <c r="F41" s="6">
        <v>400</v>
      </c>
      <c r="G41" s="6">
        <v>489</v>
      </c>
      <c r="H41" s="6">
        <v>354</v>
      </c>
      <c r="I41" s="6">
        <v>410</v>
      </c>
      <c r="J41" s="6">
        <v>443</v>
      </c>
      <c r="K41" s="6">
        <v>475</v>
      </c>
      <c r="L41" s="6">
        <v>448</v>
      </c>
      <c r="M41" s="6">
        <v>443</v>
      </c>
      <c r="N41" s="6">
        <v>428</v>
      </c>
      <c r="U41" s="6"/>
      <c r="X41" s="6"/>
      <c r="AB41" s="6"/>
      <c r="AF41" s="6"/>
      <c r="AG41" s="6"/>
    </row>
    <row r="42" spans="1:33" ht="12.75">
      <c r="A42">
        <f t="shared" si="0"/>
        <v>10</v>
      </c>
      <c r="B42">
        <f t="shared" si="1"/>
        <v>4014</v>
      </c>
      <c r="C42" t="s">
        <v>7</v>
      </c>
      <c r="D42" s="12" t="s">
        <v>99</v>
      </c>
      <c r="E42" s="6">
        <v>437</v>
      </c>
      <c r="F42" s="6">
        <v>423</v>
      </c>
      <c r="G42" s="6">
        <v>436</v>
      </c>
      <c r="H42" s="6">
        <v>341</v>
      </c>
      <c r="J42" s="6">
        <v>453</v>
      </c>
      <c r="K42" s="6">
        <v>367</v>
      </c>
      <c r="L42" s="6">
        <v>378</v>
      </c>
      <c r="M42" s="6">
        <v>348</v>
      </c>
      <c r="N42" s="6">
        <v>437</v>
      </c>
      <c r="O42" s="6">
        <v>394</v>
      </c>
      <c r="U42" s="6"/>
      <c r="X42" s="6"/>
      <c r="AB42" s="6"/>
      <c r="AF42" s="6"/>
      <c r="AG42" s="6"/>
    </row>
    <row r="43" spans="1:33" ht="12.75">
      <c r="A43">
        <f t="shared" si="0"/>
        <v>9</v>
      </c>
      <c r="B43">
        <f t="shared" si="1"/>
        <v>4724</v>
      </c>
      <c r="C43" t="s">
        <v>30</v>
      </c>
      <c r="D43" s="12" t="s">
        <v>99</v>
      </c>
      <c r="E43" s="6">
        <v>547</v>
      </c>
      <c r="H43" s="6">
        <v>461</v>
      </c>
      <c r="I43" s="6">
        <v>509</v>
      </c>
      <c r="J43" s="6">
        <v>555</v>
      </c>
      <c r="K43" s="6">
        <v>578</v>
      </c>
      <c r="L43" s="6">
        <v>563</v>
      </c>
      <c r="M43" s="6">
        <v>538</v>
      </c>
      <c r="N43" s="6">
        <v>461</v>
      </c>
      <c r="O43" s="6">
        <v>512</v>
      </c>
      <c r="U43" s="6"/>
      <c r="X43" s="6"/>
      <c r="AB43" s="6"/>
      <c r="AF43" s="6"/>
      <c r="AG43" s="6"/>
    </row>
    <row r="44" spans="1:33" ht="12.75">
      <c r="A44">
        <f t="shared" si="0"/>
        <v>11</v>
      </c>
      <c r="B44">
        <f t="shared" si="1"/>
        <v>5616</v>
      </c>
      <c r="C44" s="12" t="s">
        <v>103</v>
      </c>
      <c r="D44" s="12" t="s">
        <v>99</v>
      </c>
      <c r="E44" s="6">
        <v>618</v>
      </c>
      <c r="F44" s="8">
        <v>504</v>
      </c>
      <c r="G44" s="6">
        <v>503</v>
      </c>
      <c r="H44" s="6">
        <v>478</v>
      </c>
      <c r="I44" s="6">
        <v>516</v>
      </c>
      <c r="J44" s="6">
        <v>532</v>
      </c>
      <c r="K44" s="6">
        <v>496</v>
      </c>
      <c r="L44" s="6">
        <v>492</v>
      </c>
      <c r="M44" s="6">
        <v>521</v>
      </c>
      <c r="N44" s="6">
        <v>421</v>
      </c>
      <c r="O44" s="6">
        <v>535</v>
      </c>
      <c r="U44" s="6"/>
      <c r="X44" s="6"/>
      <c r="AB44" s="6"/>
      <c r="AF44" s="6"/>
      <c r="AG44" s="6"/>
    </row>
    <row r="45" spans="1:33" ht="12.75">
      <c r="A45">
        <f t="shared" si="0"/>
        <v>6</v>
      </c>
      <c r="B45">
        <f t="shared" si="1"/>
        <v>2680</v>
      </c>
      <c r="C45" t="s">
        <v>35</v>
      </c>
      <c r="D45" s="12" t="s">
        <v>99</v>
      </c>
      <c r="E45" s="6">
        <v>410</v>
      </c>
      <c r="F45" s="6">
        <v>426</v>
      </c>
      <c r="G45" s="6">
        <v>471</v>
      </c>
      <c r="K45" s="6">
        <v>419</v>
      </c>
      <c r="L45" s="6">
        <v>477</v>
      </c>
      <c r="O45" s="6">
        <v>477</v>
      </c>
      <c r="U45" s="6"/>
      <c r="X45" s="6"/>
      <c r="AB45" s="6"/>
      <c r="AF45" s="6"/>
      <c r="AG45" s="6"/>
    </row>
    <row r="46" spans="1:33" ht="12.75">
      <c r="A46">
        <f t="shared" si="0"/>
        <v>11</v>
      </c>
      <c r="B46">
        <f t="shared" si="1"/>
        <v>5591</v>
      </c>
      <c r="C46" t="s">
        <v>24</v>
      </c>
      <c r="D46" s="12" t="s">
        <v>62</v>
      </c>
      <c r="E46" s="6">
        <v>469</v>
      </c>
      <c r="F46" s="6">
        <v>427</v>
      </c>
      <c r="G46" s="6">
        <v>501</v>
      </c>
      <c r="H46" s="6">
        <v>548</v>
      </c>
      <c r="I46" s="6">
        <v>526</v>
      </c>
      <c r="J46" s="6">
        <v>493</v>
      </c>
      <c r="K46" s="6">
        <v>538</v>
      </c>
      <c r="L46" s="6">
        <v>534</v>
      </c>
      <c r="M46" s="6">
        <v>482</v>
      </c>
      <c r="N46" s="6">
        <v>543</v>
      </c>
      <c r="O46" s="6">
        <v>530</v>
      </c>
      <c r="U46" s="6"/>
      <c r="X46" s="6"/>
      <c r="AB46" s="6"/>
      <c r="AF46" s="6"/>
      <c r="AG46" s="6"/>
    </row>
    <row r="47" spans="1:33" ht="12.75">
      <c r="A47">
        <f t="shared" si="0"/>
        <v>7</v>
      </c>
      <c r="B47">
        <f t="shared" si="1"/>
        <v>3328</v>
      </c>
      <c r="C47" t="s">
        <v>31</v>
      </c>
      <c r="D47" s="12" t="s">
        <v>62</v>
      </c>
      <c r="E47" s="6"/>
      <c r="G47" s="6">
        <v>446</v>
      </c>
      <c r="I47" s="6">
        <v>562</v>
      </c>
      <c r="J47" s="6">
        <v>496</v>
      </c>
      <c r="K47" s="6">
        <v>458</v>
      </c>
      <c r="L47" s="6">
        <v>416</v>
      </c>
      <c r="M47" s="6">
        <v>489</v>
      </c>
      <c r="O47" s="6">
        <v>461</v>
      </c>
      <c r="U47" s="6"/>
      <c r="X47" s="6"/>
      <c r="AB47" s="6"/>
      <c r="AF47" s="6"/>
      <c r="AG47" s="6"/>
    </row>
    <row r="48" spans="1:33" ht="12.75">
      <c r="A48">
        <f t="shared" si="0"/>
        <v>10</v>
      </c>
      <c r="B48">
        <f t="shared" si="1"/>
        <v>4728</v>
      </c>
      <c r="C48" t="s">
        <v>20</v>
      </c>
      <c r="D48" s="12" t="s">
        <v>62</v>
      </c>
      <c r="E48" s="6">
        <v>496</v>
      </c>
      <c r="F48" s="8">
        <v>494</v>
      </c>
      <c r="G48" s="6">
        <v>554</v>
      </c>
      <c r="H48" s="6">
        <v>494</v>
      </c>
      <c r="I48" s="6">
        <v>471</v>
      </c>
      <c r="J48" s="6">
        <v>434</v>
      </c>
      <c r="K48" s="6">
        <v>400</v>
      </c>
      <c r="M48" s="6">
        <v>420</v>
      </c>
      <c r="N48" s="6">
        <v>532</v>
      </c>
      <c r="O48" s="6">
        <v>433</v>
      </c>
      <c r="U48" s="6"/>
      <c r="X48" s="6"/>
      <c r="AB48" s="6"/>
      <c r="AF48" s="6"/>
      <c r="AG48" s="6"/>
    </row>
    <row r="49" spans="1:33" ht="12.75">
      <c r="A49">
        <f t="shared" si="0"/>
        <v>10</v>
      </c>
      <c r="B49">
        <f t="shared" si="1"/>
        <v>4662</v>
      </c>
      <c r="C49" t="s">
        <v>21</v>
      </c>
      <c r="D49" s="12" t="s">
        <v>62</v>
      </c>
      <c r="E49" s="6">
        <v>435</v>
      </c>
      <c r="F49" s="8">
        <v>498</v>
      </c>
      <c r="H49" s="6">
        <v>482</v>
      </c>
      <c r="I49" s="6">
        <v>421</v>
      </c>
      <c r="J49" s="6">
        <v>422</v>
      </c>
      <c r="K49" s="6">
        <v>473</v>
      </c>
      <c r="L49" s="6">
        <v>475</v>
      </c>
      <c r="M49" s="6">
        <v>466</v>
      </c>
      <c r="N49" s="6">
        <v>545</v>
      </c>
      <c r="O49" s="6">
        <v>445</v>
      </c>
      <c r="U49" s="6"/>
      <c r="X49" s="6"/>
      <c r="AB49" s="6"/>
      <c r="AF49" s="6"/>
      <c r="AG49" s="6"/>
    </row>
    <row r="50" spans="1:33" ht="12.75">
      <c r="A50">
        <f t="shared" si="0"/>
        <v>9</v>
      </c>
      <c r="B50">
        <f t="shared" si="1"/>
        <v>5048</v>
      </c>
      <c r="C50" t="s">
        <v>10</v>
      </c>
      <c r="D50" s="12" t="s">
        <v>100</v>
      </c>
      <c r="E50" s="6">
        <v>485</v>
      </c>
      <c r="F50" s="6">
        <v>564</v>
      </c>
      <c r="G50" s="6">
        <v>569</v>
      </c>
      <c r="I50" s="6">
        <v>590</v>
      </c>
      <c r="K50" s="6">
        <v>576</v>
      </c>
      <c r="L50" s="6">
        <v>541</v>
      </c>
      <c r="M50" s="6">
        <v>627</v>
      </c>
      <c r="N50" s="6">
        <v>541</v>
      </c>
      <c r="O50" s="6">
        <v>555</v>
      </c>
      <c r="U50" s="6"/>
      <c r="X50" s="6"/>
      <c r="AB50" s="6"/>
      <c r="AF50" s="6"/>
      <c r="AG50" s="6"/>
    </row>
    <row r="51" spans="1:33" ht="12.75">
      <c r="A51">
        <f t="shared" si="0"/>
        <v>6</v>
      </c>
      <c r="B51">
        <f t="shared" si="1"/>
        <v>3547</v>
      </c>
      <c r="C51" t="s">
        <v>33</v>
      </c>
      <c r="D51" s="12" t="s">
        <v>100</v>
      </c>
      <c r="E51" s="6"/>
      <c r="G51" s="6">
        <v>634</v>
      </c>
      <c r="H51" s="6">
        <v>538</v>
      </c>
      <c r="J51" s="6">
        <v>634</v>
      </c>
      <c r="K51" s="6">
        <v>583</v>
      </c>
      <c r="N51" s="6">
        <v>570</v>
      </c>
      <c r="O51" s="6">
        <v>588</v>
      </c>
      <c r="U51" s="6"/>
      <c r="X51" s="6"/>
      <c r="AB51" s="6"/>
      <c r="AF51" s="6"/>
      <c r="AG51" s="6"/>
    </row>
    <row r="52" spans="1:33" ht="12.75">
      <c r="A52">
        <f t="shared" si="0"/>
        <v>10</v>
      </c>
      <c r="B52">
        <f t="shared" si="1"/>
        <v>5158</v>
      </c>
      <c r="C52" t="s">
        <v>12</v>
      </c>
      <c r="D52" s="12" t="s">
        <v>100</v>
      </c>
      <c r="E52" s="6">
        <v>502</v>
      </c>
      <c r="F52" s="6">
        <v>561</v>
      </c>
      <c r="H52" s="6">
        <v>510</v>
      </c>
      <c r="I52" s="6">
        <v>484</v>
      </c>
      <c r="J52" s="6">
        <v>532</v>
      </c>
      <c r="K52" s="6">
        <v>525</v>
      </c>
      <c r="L52" s="6">
        <v>485</v>
      </c>
      <c r="M52" s="6">
        <v>531</v>
      </c>
      <c r="N52" s="6">
        <v>508</v>
      </c>
      <c r="O52" s="6">
        <v>520</v>
      </c>
      <c r="U52" s="6"/>
      <c r="X52" s="6"/>
      <c r="AB52" s="6"/>
      <c r="AF52" s="6"/>
      <c r="AG52" s="6"/>
    </row>
    <row r="53" spans="1:33" ht="12.75">
      <c r="A53">
        <f t="shared" si="0"/>
        <v>8</v>
      </c>
      <c r="B53">
        <f t="shared" si="1"/>
        <v>4414</v>
      </c>
      <c r="C53" t="s">
        <v>11</v>
      </c>
      <c r="D53" s="12" t="s">
        <v>100</v>
      </c>
      <c r="E53" s="6">
        <v>668</v>
      </c>
      <c r="F53" s="6">
        <v>525</v>
      </c>
      <c r="G53" s="6">
        <v>564</v>
      </c>
      <c r="H53" s="6">
        <v>524</v>
      </c>
      <c r="I53" s="6">
        <v>569</v>
      </c>
      <c r="J53" s="6">
        <v>522</v>
      </c>
      <c r="L53" s="6">
        <v>531</v>
      </c>
      <c r="M53" s="6">
        <v>511</v>
      </c>
      <c r="U53" s="6"/>
      <c r="X53" s="6"/>
      <c r="AB53" s="6"/>
      <c r="AF53" s="6"/>
      <c r="AG53" s="6"/>
    </row>
    <row r="54" spans="1:33" ht="12.75">
      <c r="A54">
        <f t="shared" si="0"/>
        <v>11</v>
      </c>
      <c r="B54">
        <f t="shared" si="1"/>
        <v>4010</v>
      </c>
      <c r="C54" t="s">
        <v>54</v>
      </c>
      <c r="D54" s="12" t="s">
        <v>53</v>
      </c>
      <c r="E54" s="6">
        <v>365</v>
      </c>
      <c r="F54" s="8">
        <v>337</v>
      </c>
      <c r="G54" s="6">
        <v>356</v>
      </c>
      <c r="H54" s="6">
        <v>343</v>
      </c>
      <c r="I54" s="6">
        <v>393</v>
      </c>
      <c r="J54" s="6">
        <v>344</v>
      </c>
      <c r="K54" s="6">
        <v>359</v>
      </c>
      <c r="L54" s="6">
        <v>353</v>
      </c>
      <c r="M54" s="6">
        <v>331</v>
      </c>
      <c r="N54" s="6">
        <v>390</v>
      </c>
      <c r="O54" s="6">
        <v>439</v>
      </c>
      <c r="U54" s="6"/>
      <c r="X54" s="6"/>
      <c r="AB54" s="6"/>
      <c r="AF54" s="6"/>
      <c r="AG54" s="6"/>
    </row>
    <row r="55" spans="1:33" ht="12.75">
      <c r="A55">
        <f t="shared" si="0"/>
        <v>8</v>
      </c>
      <c r="B55">
        <f t="shared" si="1"/>
        <v>3015</v>
      </c>
      <c r="C55" t="s">
        <v>59</v>
      </c>
      <c r="D55" s="12" t="s">
        <v>53</v>
      </c>
      <c r="E55" s="6">
        <v>393</v>
      </c>
      <c r="F55" s="8">
        <v>349</v>
      </c>
      <c r="I55" s="6">
        <v>393</v>
      </c>
      <c r="J55" s="6">
        <v>400</v>
      </c>
      <c r="K55" s="6">
        <v>358</v>
      </c>
      <c r="M55" s="6">
        <v>372</v>
      </c>
      <c r="N55" s="6">
        <v>365</v>
      </c>
      <c r="O55" s="6">
        <v>385</v>
      </c>
      <c r="U55" s="6"/>
      <c r="X55" s="6"/>
      <c r="AB55" s="6"/>
      <c r="AF55" s="6"/>
      <c r="AG55" s="6"/>
    </row>
    <row r="56" spans="1:33" ht="12.75">
      <c r="A56">
        <f>COUNT(E56:AH56)</f>
        <v>10</v>
      </c>
      <c r="B56">
        <f>SUM(E56:AH56)</f>
        <v>4026</v>
      </c>
      <c r="C56" t="s">
        <v>52</v>
      </c>
      <c r="D56" s="12" t="s">
        <v>53</v>
      </c>
      <c r="E56" s="6">
        <v>360</v>
      </c>
      <c r="F56" s="8">
        <v>411</v>
      </c>
      <c r="G56" s="6">
        <v>397</v>
      </c>
      <c r="H56" s="6">
        <v>377</v>
      </c>
      <c r="I56" s="6">
        <v>444</v>
      </c>
      <c r="J56" s="6">
        <v>447</v>
      </c>
      <c r="K56" s="6">
        <v>360</v>
      </c>
      <c r="L56" s="6">
        <v>398</v>
      </c>
      <c r="M56" s="6">
        <v>388</v>
      </c>
      <c r="N56" s="6">
        <v>444</v>
      </c>
      <c r="U56" s="6"/>
      <c r="X56" s="6"/>
      <c r="AB56" s="6"/>
      <c r="AF56" s="6"/>
      <c r="AG56" s="6"/>
    </row>
    <row r="57" spans="1:33" ht="12.75">
      <c r="A57">
        <f>COUNT(E57:AH57)</f>
        <v>4</v>
      </c>
      <c r="B57">
        <f>SUM(E57:AH57)</f>
        <v>1501</v>
      </c>
      <c r="C57" s="12" t="s">
        <v>98</v>
      </c>
      <c r="D57" s="12" t="s">
        <v>53</v>
      </c>
      <c r="E57" s="6"/>
      <c r="F57" s="8">
        <v>355</v>
      </c>
      <c r="G57" s="6">
        <v>344</v>
      </c>
      <c r="H57" s="6">
        <v>446</v>
      </c>
      <c r="J57" s="6">
        <v>356</v>
      </c>
      <c r="U57" s="6"/>
      <c r="X57" s="6"/>
      <c r="AB57" s="6"/>
      <c r="AF57" s="6"/>
      <c r="AG57" s="6"/>
    </row>
    <row r="58" spans="1:33" ht="12.75">
      <c r="A58">
        <f>COUNT(E58:AH58)</f>
        <v>5</v>
      </c>
      <c r="B58">
        <f>SUM(E58:AH58)</f>
        <v>2007</v>
      </c>
      <c r="C58" t="s">
        <v>34</v>
      </c>
      <c r="D58" s="12" t="s">
        <v>53</v>
      </c>
      <c r="E58" s="6">
        <v>424</v>
      </c>
      <c r="F58" s="8">
        <v>415</v>
      </c>
      <c r="G58" s="6">
        <v>341</v>
      </c>
      <c r="L58" s="6">
        <v>402</v>
      </c>
      <c r="O58" s="6">
        <v>425</v>
      </c>
      <c r="U58" s="6"/>
      <c r="X58" s="6"/>
      <c r="AB58" s="6"/>
      <c r="AF58" s="6"/>
      <c r="AG58" s="6"/>
    </row>
    <row r="59" spans="1:33" ht="12.75">
      <c r="A59">
        <f t="shared" si="0"/>
        <v>0</v>
      </c>
      <c r="B59">
        <f>SUM(E59:AH59)</f>
        <v>0</v>
      </c>
      <c r="E59" s="6"/>
      <c r="F59" s="8"/>
      <c r="U59" s="6"/>
      <c r="X59" s="6"/>
      <c r="AB59" s="6"/>
      <c r="AF59" s="6"/>
      <c r="AG59" s="6"/>
    </row>
    <row r="60" spans="1:33" ht="12.75">
      <c r="A60">
        <f t="shared" si="0"/>
        <v>0</v>
      </c>
      <c r="B60">
        <f t="shared" si="1"/>
        <v>0</v>
      </c>
      <c r="E60" s="6"/>
      <c r="F60" s="8"/>
      <c r="U60" s="6"/>
      <c r="X60" s="6"/>
      <c r="AB60" s="6"/>
      <c r="AF60" s="6"/>
      <c r="AG60" s="6"/>
    </row>
    <row r="61" spans="1:33" ht="12.75">
      <c r="A61">
        <f t="shared" si="0"/>
        <v>0</v>
      </c>
      <c r="B61">
        <f t="shared" si="1"/>
        <v>0</v>
      </c>
      <c r="E61" s="6"/>
      <c r="U61" s="6"/>
      <c r="X61" s="6"/>
      <c r="AB61" s="6"/>
      <c r="AF61" s="6"/>
      <c r="AG61" s="6"/>
    </row>
    <row r="62" spans="1:33" ht="12.75">
      <c r="A62">
        <f t="shared" si="0"/>
        <v>0</v>
      </c>
      <c r="B62">
        <f t="shared" si="1"/>
        <v>0</v>
      </c>
      <c r="E62" s="6"/>
      <c r="U62" s="6"/>
      <c r="X62" s="6"/>
      <c r="AB62" s="6"/>
      <c r="AF62" s="6"/>
      <c r="AG62" s="6"/>
    </row>
    <row r="63" spans="1:33" ht="12.75">
      <c r="A63">
        <f t="shared" si="0"/>
        <v>0</v>
      </c>
      <c r="B63">
        <f t="shared" si="1"/>
        <v>0</v>
      </c>
      <c r="C63" s="12"/>
      <c r="E63" s="6"/>
      <c r="U63" s="6"/>
      <c r="X63" s="6"/>
      <c r="AB63" s="6"/>
      <c r="AF63" s="6"/>
      <c r="AG63" s="6"/>
    </row>
    <row r="64" spans="1:33" ht="12.75">
      <c r="A64">
        <f t="shared" si="0"/>
        <v>0</v>
      </c>
      <c r="B64">
        <f t="shared" si="1"/>
        <v>0</v>
      </c>
      <c r="E64" s="6"/>
      <c r="U64" s="6"/>
      <c r="AB64" s="6"/>
      <c r="AF64" s="6"/>
      <c r="AG64" s="6"/>
    </row>
    <row r="65" spans="1:33" ht="12.75">
      <c r="A65">
        <f t="shared" si="0"/>
        <v>0</v>
      </c>
      <c r="B65">
        <f t="shared" si="1"/>
        <v>0</v>
      </c>
      <c r="E65" s="6"/>
      <c r="U65" s="6"/>
      <c r="AF65" s="6"/>
      <c r="AG65" s="6"/>
    </row>
    <row r="66" spans="1:33" ht="12.75">
      <c r="A66">
        <f t="shared" si="0"/>
        <v>0</v>
      </c>
      <c r="B66">
        <f t="shared" si="1"/>
        <v>0</v>
      </c>
      <c r="E66" s="6"/>
      <c r="U66" s="6"/>
      <c r="X66" s="6"/>
      <c r="AB66" s="6"/>
      <c r="AF66" s="6"/>
      <c r="AG66" s="6"/>
    </row>
    <row r="67" spans="1:33" ht="12.75">
      <c r="A67">
        <f>COUNT(E67:AH67)</f>
        <v>0</v>
      </c>
      <c r="B67">
        <f>SUM(E67:AH67)</f>
        <v>0</v>
      </c>
      <c r="C67" s="12"/>
      <c r="E67" s="6"/>
      <c r="U67" s="6"/>
      <c r="X67" s="6"/>
      <c r="AB67" s="6"/>
      <c r="AF67" s="6"/>
      <c r="AG67" s="6"/>
    </row>
    <row r="68" ht="12.75">
      <c r="E68" s="6"/>
    </row>
    <row r="69" spans="5:34" ht="12.75">
      <c r="E69" s="6">
        <f aca="true" t="shared" si="2" ref="E69:AH69">SUM(E3:E66)</f>
        <v>20874</v>
      </c>
      <c r="F69" s="6">
        <f t="shared" si="2"/>
        <v>21171</v>
      </c>
      <c r="G69" s="6">
        <f t="shared" si="2"/>
        <v>21553</v>
      </c>
      <c r="H69" s="6">
        <f t="shared" si="2"/>
        <v>18993</v>
      </c>
      <c r="I69" s="6">
        <f t="shared" si="2"/>
        <v>20993</v>
      </c>
      <c r="J69" s="6">
        <f t="shared" si="2"/>
        <v>21954</v>
      </c>
      <c r="K69" s="6">
        <f t="shared" si="2"/>
        <v>21914</v>
      </c>
      <c r="L69" s="6">
        <f t="shared" si="2"/>
        <v>20048</v>
      </c>
      <c r="M69" s="6">
        <f t="shared" si="2"/>
        <v>21820</v>
      </c>
      <c r="N69" s="6">
        <f t="shared" si="2"/>
        <v>21135</v>
      </c>
      <c r="O69" s="6">
        <f t="shared" si="2"/>
        <v>21257</v>
      </c>
      <c r="P69" s="6">
        <f t="shared" si="2"/>
        <v>0</v>
      </c>
      <c r="Q69" s="6">
        <f t="shared" si="2"/>
        <v>0</v>
      </c>
      <c r="R69" s="6">
        <f t="shared" si="2"/>
        <v>0</v>
      </c>
      <c r="S69" s="6">
        <f t="shared" si="2"/>
        <v>0</v>
      </c>
      <c r="T69" s="6">
        <f t="shared" si="2"/>
        <v>0</v>
      </c>
      <c r="U69" s="6">
        <f t="shared" si="2"/>
        <v>0</v>
      </c>
      <c r="V69" s="6">
        <f t="shared" si="2"/>
        <v>0</v>
      </c>
      <c r="W69" s="6">
        <f t="shared" si="2"/>
        <v>0</v>
      </c>
      <c r="X69" s="6">
        <f t="shared" si="2"/>
        <v>0</v>
      </c>
      <c r="Y69" s="6">
        <f t="shared" si="2"/>
        <v>0</v>
      </c>
      <c r="Z69" s="6">
        <f t="shared" si="2"/>
        <v>0</v>
      </c>
      <c r="AA69" s="6">
        <f t="shared" si="2"/>
        <v>0</v>
      </c>
      <c r="AB69" s="6">
        <f t="shared" si="2"/>
        <v>0</v>
      </c>
      <c r="AC69" s="6">
        <f t="shared" si="2"/>
        <v>0</v>
      </c>
      <c r="AD69" s="6">
        <f t="shared" si="2"/>
        <v>0</v>
      </c>
      <c r="AE69" s="6">
        <f>SUM(AE3:AE67)</f>
        <v>0</v>
      </c>
      <c r="AF69" s="6">
        <f t="shared" si="2"/>
        <v>0</v>
      </c>
      <c r="AG69" s="6">
        <f t="shared" si="2"/>
        <v>0</v>
      </c>
      <c r="AH69" s="6">
        <f t="shared" si="2"/>
        <v>0</v>
      </c>
    </row>
    <row r="70" spans="5:34" ht="12.75">
      <c r="E70" s="6">
        <f aca="true" t="shared" si="3" ref="E70:AF70">COUNT(E3:E67)</f>
        <v>45</v>
      </c>
      <c r="F70" s="6">
        <f t="shared" si="3"/>
        <v>45</v>
      </c>
      <c r="G70" s="6">
        <f t="shared" si="3"/>
        <v>44</v>
      </c>
      <c r="H70" s="6">
        <f t="shared" si="3"/>
        <v>39</v>
      </c>
      <c r="I70" s="6">
        <f t="shared" si="3"/>
        <v>42</v>
      </c>
      <c r="J70" s="6">
        <f t="shared" si="3"/>
        <v>45</v>
      </c>
      <c r="K70" s="6">
        <f t="shared" si="3"/>
        <v>45</v>
      </c>
      <c r="L70" s="6">
        <f t="shared" si="3"/>
        <v>41</v>
      </c>
      <c r="M70" s="6">
        <f t="shared" si="3"/>
        <v>45</v>
      </c>
      <c r="N70" s="6">
        <f t="shared" si="3"/>
        <v>43</v>
      </c>
      <c r="O70" s="6">
        <f t="shared" si="3"/>
        <v>43</v>
      </c>
      <c r="P70" s="6">
        <f t="shared" si="3"/>
        <v>0</v>
      </c>
      <c r="Q70" s="6">
        <f t="shared" si="3"/>
        <v>0</v>
      </c>
      <c r="R70" s="6">
        <f t="shared" si="3"/>
        <v>0</v>
      </c>
      <c r="S70" s="6">
        <f t="shared" si="3"/>
        <v>0</v>
      </c>
      <c r="T70" s="6">
        <f t="shared" si="3"/>
        <v>0</v>
      </c>
      <c r="U70" s="6">
        <f t="shared" si="3"/>
        <v>0</v>
      </c>
      <c r="V70" s="6">
        <f t="shared" si="3"/>
        <v>0</v>
      </c>
      <c r="W70" s="6">
        <f t="shared" si="3"/>
        <v>0</v>
      </c>
      <c r="X70" s="6">
        <f t="shared" si="3"/>
        <v>0</v>
      </c>
      <c r="Y70" s="6">
        <f t="shared" si="3"/>
        <v>0</v>
      </c>
      <c r="Z70" s="6">
        <f t="shared" si="3"/>
        <v>0</v>
      </c>
      <c r="AA70" s="6">
        <f t="shared" si="3"/>
        <v>0</v>
      </c>
      <c r="AB70" s="6">
        <f t="shared" si="3"/>
        <v>0</v>
      </c>
      <c r="AC70" s="6">
        <f t="shared" si="3"/>
        <v>0</v>
      </c>
      <c r="AD70" s="6">
        <f t="shared" si="3"/>
        <v>0</v>
      </c>
      <c r="AE70" s="6">
        <f t="shared" si="3"/>
        <v>0</v>
      </c>
      <c r="AF70" s="6">
        <f t="shared" si="3"/>
        <v>0</v>
      </c>
      <c r="AG70" s="6">
        <f>COUNT(AG3:AG67)</f>
        <v>0</v>
      </c>
      <c r="AH70" s="6">
        <f>COUNT(AH3:AH67)</f>
        <v>0</v>
      </c>
    </row>
    <row r="73" ht="12.75">
      <c r="J73" s="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4">
      <selection activeCell="C30" sqref="C30"/>
    </sheetView>
  </sheetViews>
  <sheetFormatPr defaultColWidth="11.421875" defaultRowHeight="12.75"/>
  <cols>
    <col min="1" max="1" width="8.28125" style="0" customWidth="1"/>
    <col min="2" max="2" width="32.8515625" style="0" bestFit="1" customWidth="1"/>
    <col min="3" max="3" width="35.57421875" style="0" bestFit="1" customWidth="1"/>
    <col min="4" max="4" width="38.140625" style="0" bestFit="1" customWidth="1"/>
    <col min="7" max="7" width="12.8515625" style="0" bestFit="1" customWidth="1"/>
  </cols>
  <sheetData>
    <row r="1" spans="1:3" ht="13.5" thickBot="1">
      <c r="A1" s="11"/>
      <c r="B1" s="11"/>
      <c r="C1" s="11"/>
    </row>
    <row r="2" spans="2:4" ht="19.5" thickBot="1" thickTop="1">
      <c r="B2" s="100" t="s">
        <v>128</v>
      </c>
      <c r="C2" s="100" t="s">
        <v>110</v>
      </c>
      <c r="D2" s="100" t="s">
        <v>129</v>
      </c>
    </row>
    <row r="3" spans="2:4" ht="18.75" thickTop="1">
      <c r="B3" s="101" t="s">
        <v>23</v>
      </c>
      <c r="C3" s="102" t="s">
        <v>111</v>
      </c>
      <c r="D3" s="101" t="s">
        <v>97</v>
      </c>
    </row>
    <row r="4" spans="2:4" ht="18">
      <c r="B4" s="103" t="s">
        <v>9</v>
      </c>
      <c r="C4" s="107" t="s">
        <v>118</v>
      </c>
      <c r="D4" s="103" t="s">
        <v>112</v>
      </c>
    </row>
    <row r="5" spans="2:4" ht="18">
      <c r="B5" s="103" t="s">
        <v>48</v>
      </c>
      <c r="C5" s="103" t="s">
        <v>113</v>
      </c>
      <c r="D5" s="103" t="s">
        <v>26</v>
      </c>
    </row>
    <row r="6" spans="1:4" ht="18">
      <c r="A6" s="11"/>
      <c r="B6" s="103" t="s">
        <v>114</v>
      </c>
      <c r="C6" s="103" t="s">
        <v>43</v>
      </c>
      <c r="D6" s="103" t="s">
        <v>109</v>
      </c>
    </row>
    <row r="7" spans="2:4" ht="18.75" thickBot="1">
      <c r="B7" s="104"/>
      <c r="C7" s="104"/>
      <c r="D7" s="104"/>
    </row>
    <row r="8" spans="2:4" ht="19.5" thickBot="1" thickTop="1">
      <c r="B8" s="79"/>
      <c r="C8" s="79"/>
      <c r="D8" s="79"/>
    </row>
    <row r="9" spans="2:4" ht="19.5" thickBot="1" thickTop="1">
      <c r="B9" s="105" t="s">
        <v>130</v>
      </c>
      <c r="C9" s="100" t="s">
        <v>131</v>
      </c>
      <c r="D9" s="100" t="s">
        <v>132</v>
      </c>
    </row>
    <row r="10" spans="2:4" ht="18.75" thickTop="1">
      <c r="B10" s="106" t="s">
        <v>115</v>
      </c>
      <c r="C10" s="101" t="s">
        <v>116</v>
      </c>
      <c r="D10" s="101" t="s">
        <v>117</v>
      </c>
    </row>
    <row r="11" spans="2:4" ht="18">
      <c r="B11" s="103" t="s">
        <v>61</v>
      </c>
      <c r="C11" s="103" t="s">
        <v>106</v>
      </c>
      <c r="D11" s="103" t="s">
        <v>11</v>
      </c>
    </row>
    <row r="12" spans="1:4" ht="18">
      <c r="A12" s="11"/>
      <c r="B12" s="107" t="s">
        <v>41</v>
      </c>
      <c r="C12" s="103" t="s">
        <v>104</v>
      </c>
      <c r="D12" s="103" t="s">
        <v>33</v>
      </c>
    </row>
    <row r="13" spans="2:4" ht="18">
      <c r="B13" s="107" t="s">
        <v>42</v>
      </c>
      <c r="C13" s="103" t="s">
        <v>47</v>
      </c>
      <c r="D13" s="103" t="s">
        <v>12</v>
      </c>
    </row>
    <row r="14" spans="2:4" ht="18.75" thickBot="1">
      <c r="B14" s="108"/>
      <c r="C14" s="104"/>
      <c r="D14" s="104"/>
    </row>
    <row r="15" ht="14.25" thickBot="1" thickTop="1"/>
    <row r="16" spans="2:4" ht="19.5" thickBot="1" thickTop="1">
      <c r="B16" s="100" t="s">
        <v>133</v>
      </c>
      <c r="C16" s="105" t="s">
        <v>134</v>
      </c>
      <c r="D16" s="100" t="s">
        <v>135</v>
      </c>
    </row>
    <row r="17" spans="2:4" ht="18.75" thickTop="1">
      <c r="B17" s="101" t="s">
        <v>119</v>
      </c>
      <c r="C17" s="106" t="s">
        <v>120</v>
      </c>
      <c r="D17" s="101" t="s">
        <v>121</v>
      </c>
    </row>
    <row r="18" spans="1:4" ht="18">
      <c r="A18" s="11"/>
      <c r="B18" s="103" t="s">
        <v>27</v>
      </c>
      <c r="C18" s="107" t="s">
        <v>7</v>
      </c>
      <c r="D18" s="103" t="s">
        <v>49</v>
      </c>
    </row>
    <row r="19" spans="2:4" ht="18">
      <c r="B19" s="103" t="s">
        <v>16</v>
      </c>
      <c r="C19" s="107" t="s">
        <v>6</v>
      </c>
      <c r="D19" s="103" t="s">
        <v>14</v>
      </c>
    </row>
    <row r="20" spans="2:4" ht="18">
      <c r="B20" s="103" t="s">
        <v>36</v>
      </c>
      <c r="C20" s="107" t="s">
        <v>103</v>
      </c>
      <c r="D20" s="103" t="s">
        <v>15</v>
      </c>
    </row>
    <row r="21" spans="2:4" ht="18.75" thickBot="1">
      <c r="B21" s="111" t="s">
        <v>107</v>
      </c>
      <c r="C21" s="110" t="s">
        <v>35</v>
      </c>
      <c r="D21" s="104" t="s">
        <v>57</v>
      </c>
    </row>
    <row r="22" spans="2:3" ht="19.5" thickBot="1" thickTop="1">
      <c r="B22" s="79"/>
      <c r="C22" s="79"/>
    </row>
    <row r="23" spans="2:4" ht="19.5" thickBot="1" thickTop="1">
      <c r="B23" s="100" t="s">
        <v>136</v>
      </c>
      <c r="C23" s="109" t="s">
        <v>137</v>
      </c>
      <c r="D23" s="100" t="s">
        <v>138</v>
      </c>
    </row>
    <row r="24" spans="2:4" ht="18.75" thickTop="1">
      <c r="B24" s="101" t="s">
        <v>122</v>
      </c>
      <c r="C24" s="110" t="s">
        <v>123</v>
      </c>
      <c r="D24" s="102" t="s">
        <v>124</v>
      </c>
    </row>
    <row r="25" spans="1:4" ht="18">
      <c r="A25" s="11"/>
      <c r="B25" s="103" t="s">
        <v>25</v>
      </c>
      <c r="C25" s="111" t="s">
        <v>93</v>
      </c>
      <c r="D25" s="103" t="s">
        <v>54</v>
      </c>
    </row>
    <row r="26" spans="2:4" ht="18">
      <c r="B26" s="103" t="s">
        <v>92</v>
      </c>
      <c r="C26" s="111" t="s">
        <v>40</v>
      </c>
      <c r="D26" s="103" t="s">
        <v>125</v>
      </c>
    </row>
    <row r="27" spans="2:4" ht="18">
      <c r="B27" s="103"/>
      <c r="C27" s="111" t="s">
        <v>127</v>
      </c>
      <c r="D27" s="103" t="s">
        <v>59</v>
      </c>
    </row>
    <row r="28" spans="2:4" ht="18.75" thickBot="1">
      <c r="B28" s="104"/>
      <c r="C28" s="112" t="s">
        <v>56</v>
      </c>
      <c r="D28" s="111" t="s">
        <v>34</v>
      </c>
    </row>
    <row r="29" ht="14.25" thickBot="1" thickTop="1"/>
    <row r="30" spans="2:4" ht="19.5" thickBot="1" thickTop="1">
      <c r="B30" s="100" t="s">
        <v>139</v>
      </c>
      <c r="C30" s="109"/>
      <c r="D30" s="109"/>
    </row>
    <row r="31" spans="2:7" ht="18.75" thickTop="1">
      <c r="B31" s="102" t="s">
        <v>126</v>
      </c>
      <c r="C31" s="110"/>
      <c r="D31" s="110"/>
      <c r="G31" s="61">
        <v>0</v>
      </c>
    </row>
    <row r="32" spans="1:7" ht="18">
      <c r="A32" s="11"/>
      <c r="B32" s="103" t="s">
        <v>31</v>
      </c>
      <c r="C32" s="111"/>
      <c r="D32" s="111"/>
      <c r="G32" s="61">
        <v>0</v>
      </c>
    </row>
    <row r="33" spans="2:7" ht="18">
      <c r="B33" s="103" t="s">
        <v>21</v>
      </c>
      <c r="C33" s="111"/>
      <c r="D33" s="111"/>
      <c r="G33" s="61">
        <f>SUM(G31:G32)</f>
        <v>0</v>
      </c>
    </row>
    <row r="34" spans="2:4" ht="18">
      <c r="B34" s="103" t="s">
        <v>20</v>
      </c>
      <c r="C34" s="111"/>
      <c r="D34" s="111"/>
    </row>
    <row r="35" spans="2:4" ht="18.75" thickBot="1">
      <c r="B35" s="104"/>
      <c r="C35" s="112"/>
      <c r="D35" s="112"/>
    </row>
    <row r="36" ht="13.5" thickTop="1"/>
    <row r="37" ht="12.75">
      <c r="C37" s="11"/>
    </row>
    <row r="38" ht="12.75">
      <c r="A38" s="11"/>
    </row>
    <row r="39" ht="12.75">
      <c r="C39" s="12"/>
    </row>
    <row r="40" ht="12.75">
      <c r="A40" s="12"/>
    </row>
    <row r="42" spans="1:3" ht="12.75">
      <c r="A42" s="12"/>
      <c r="C42" s="11"/>
    </row>
    <row r="44" ht="12.75">
      <c r="A44" s="11"/>
    </row>
    <row r="47" ht="12.75">
      <c r="C47" s="12"/>
    </row>
    <row r="48" ht="12.75">
      <c r="C48" s="1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4">
      <selection activeCell="B5" sqref="B5:D28"/>
    </sheetView>
  </sheetViews>
  <sheetFormatPr defaultColWidth="11.421875" defaultRowHeight="12.75"/>
  <cols>
    <col min="1" max="1" width="12.421875" style="0" bestFit="1" customWidth="1"/>
    <col min="2" max="2" width="15.140625" style="5" customWidth="1"/>
    <col min="3" max="3" width="11.421875" style="97" customWidth="1"/>
    <col min="4" max="4" width="30.421875" style="0" bestFit="1" customWidth="1"/>
    <col min="6" max="6" width="20.8515625" style="0" bestFit="1" customWidth="1"/>
    <col min="7" max="7" width="4.57421875" style="0" bestFit="1" customWidth="1"/>
    <col min="8" max="8" width="15.57421875" style="0" bestFit="1" customWidth="1"/>
    <col min="9" max="9" width="4.57421875" style="0" bestFit="1" customWidth="1"/>
    <col min="10" max="10" width="20.421875" style="0" customWidth="1"/>
  </cols>
  <sheetData>
    <row r="1" spans="1:3" ht="18" customHeight="1">
      <c r="A1" s="79"/>
      <c r="B1" s="98" t="s">
        <v>105</v>
      </c>
      <c r="C1" s="95"/>
    </row>
    <row r="2" spans="1:3" ht="18" customHeight="1">
      <c r="A2" s="79"/>
      <c r="B2" s="98"/>
      <c r="C2" s="95"/>
    </row>
    <row r="3" spans="1:3" ht="18" customHeight="1">
      <c r="A3" s="79"/>
      <c r="B3" s="98"/>
      <c r="C3" s="95"/>
    </row>
    <row r="4" spans="1:3" ht="18" customHeight="1">
      <c r="A4" s="79"/>
      <c r="B4" s="98"/>
      <c r="C4" s="95"/>
    </row>
    <row r="5" spans="1:4" ht="18" customHeight="1">
      <c r="A5" s="79"/>
      <c r="B5" s="83">
        <f>+Saisie!B10/C5</f>
        <v>185.75757575757575</v>
      </c>
      <c r="C5" s="96">
        <f>+Saisie!A10*3</f>
        <v>33</v>
      </c>
      <c r="D5" s="79" t="str">
        <f>+Saisie!C10</f>
        <v>CUNAT Jean Marie</v>
      </c>
    </row>
    <row r="6" spans="1:5" ht="18" customHeight="1">
      <c r="A6" s="79"/>
      <c r="B6" s="83">
        <f>+Saisie!B13/C6</f>
        <v>180.22222222222223</v>
      </c>
      <c r="C6" s="96">
        <f>+Saisie!A13*3</f>
        <v>27</v>
      </c>
      <c r="D6" s="79" t="str">
        <f>+Saisie!C13</f>
        <v>BRIDOT Christian</v>
      </c>
      <c r="E6" s="79"/>
    </row>
    <row r="7" spans="1:5" ht="18" customHeight="1">
      <c r="A7" s="79"/>
      <c r="B7" s="83">
        <f>+Saisie!B15/C7</f>
        <v>178.96296296296296</v>
      </c>
      <c r="C7" s="96">
        <f>+Saisie!A15*3</f>
        <v>27</v>
      </c>
      <c r="D7" s="79" t="str">
        <f>+Saisie!C15</f>
        <v>AUBRY Olivier</v>
      </c>
      <c r="E7" s="79"/>
    </row>
    <row r="8" spans="1:5" ht="18" customHeight="1">
      <c r="A8" s="79"/>
      <c r="B8" s="83">
        <f>+Saisie!B11/C8</f>
        <v>175.2962962962963</v>
      </c>
      <c r="C8" s="96">
        <f>+Saisie!A11*3</f>
        <v>27</v>
      </c>
      <c r="D8" s="79" t="str">
        <f>+Saisie!C11</f>
        <v>BIER Romain</v>
      </c>
      <c r="E8" s="79"/>
    </row>
    <row r="9" spans="2:4" ht="18" customHeight="1">
      <c r="B9" s="83">
        <f>+Saisie!B17/C9</f>
        <v>172.36363636363637</v>
      </c>
      <c r="C9" s="96">
        <f>+Saisie!A17*3</f>
        <v>33</v>
      </c>
      <c r="D9" s="79" t="str">
        <f>+Saisie!C17</f>
        <v>GANEE Rene</v>
      </c>
    </row>
    <row r="10" spans="1:5" ht="18" customHeight="1">
      <c r="A10" s="79"/>
      <c r="B10" s="83">
        <f>+Saisie!B12/C10</f>
        <v>169.33333333333334</v>
      </c>
      <c r="C10" s="96">
        <f>+Saisie!A12*3</f>
        <v>33</v>
      </c>
      <c r="D10" s="79" t="str">
        <f>+Saisie!C12</f>
        <v>LABARRE Daniel</v>
      </c>
      <c r="E10" s="79"/>
    </row>
    <row r="11" spans="1:5" ht="18" customHeight="1">
      <c r="A11" s="79"/>
      <c r="B11" s="83">
        <f>+Saisie!B21/C11</f>
        <v>165</v>
      </c>
      <c r="C11" s="96">
        <f>+Saisie!A21*3</f>
        <v>9</v>
      </c>
      <c r="D11" s="79" t="str">
        <f>+Saisie!C21</f>
        <v>GOUTTE Bruno</v>
      </c>
      <c r="E11" s="79"/>
    </row>
    <row r="12" spans="1:5" ht="18" customHeight="1">
      <c r="A12" s="79"/>
      <c r="B12" s="83">
        <f>+Saisie!B19/C12</f>
        <v>163.03703703703704</v>
      </c>
      <c r="C12" s="96">
        <f>+Saisie!A19*3</f>
        <v>27</v>
      </c>
      <c r="D12" s="79" t="str">
        <f>+Saisie!C19</f>
        <v>POIRSON Jean Luc</v>
      </c>
      <c r="E12" s="79"/>
    </row>
    <row r="13" spans="1:5" ht="18" customHeight="1">
      <c r="A13" s="79"/>
      <c r="B13" s="83">
        <f>+Saisie!B18/C13</f>
        <v>160.14814814814815</v>
      </c>
      <c r="C13" s="96">
        <f>+Saisie!A18*3</f>
        <v>27</v>
      </c>
      <c r="D13" s="79" t="str">
        <f>+Saisie!C18</f>
        <v>PERIDON Claude</v>
      </c>
      <c r="E13" s="79"/>
    </row>
    <row r="14" spans="2:4" ht="18" customHeight="1">
      <c r="B14" s="83">
        <f>+Saisie!B16/C14</f>
        <v>159.85714285714286</v>
      </c>
      <c r="C14" s="96">
        <f>+Saisie!A16*3</f>
        <v>21</v>
      </c>
      <c r="D14" s="79" t="str">
        <f>+Saisie!C16</f>
        <v>ROBERT Rene</v>
      </c>
    </row>
    <row r="15" spans="1:5" ht="18" customHeight="1">
      <c r="A15" s="79"/>
      <c r="B15" s="83">
        <f>+Saisie!B23/C15</f>
        <v>158.03703703703704</v>
      </c>
      <c r="C15" s="96">
        <f>+Saisie!A23*3</f>
        <v>27</v>
      </c>
      <c r="D15" s="79" t="str">
        <f>+Saisie!C23</f>
        <v>MUNIER Jean Pierre</v>
      </c>
      <c r="E15" s="79"/>
    </row>
    <row r="16" spans="1:5" ht="18" customHeight="1">
      <c r="A16" s="79"/>
      <c r="B16" s="83">
        <f>+Saisie!B20/C16</f>
        <v>156.7</v>
      </c>
      <c r="C16" s="96">
        <f>+Saisie!A20*3</f>
        <v>30</v>
      </c>
      <c r="D16" s="79" t="str">
        <f>+Saisie!C20</f>
        <v>CHAMPION Marcel</v>
      </c>
      <c r="E16" s="79"/>
    </row>
    <row r="17" spans="1:5" ht="18" customHeight="1">
      <c r="A17" s="79"/>
      <c r="B17" s="83">
        <f>+Saisie!B22/C17</f>
        <v>156.38888888888889</v>
      </c>
      <c r="C17" s="96">
        <f>+Saisie!A22*3</f>
        <v>18</v>
      </c>
      <c r="D17" s="79" t="str">
        <f>+Saisie!C22</f>
        <v>MOUGENOT Catherine</v>
      </c>
      <c r="E17" s="79"/>
    </row>
    <row r="18" spans="1:5" ht="18" customHeight="1">
      <c r="A18" s="79"/>
      <c r="B18" s="83">
        <f>+Saisie!B26/C18</f>
        <v>153.24242424242425</v>
      </c>
      <c r="C18" s="96">
        <f>+Saisie!A26*3</f>
        <v>33</v>
      </c>
      <c r="D18" s="79" t="str">
        <f>+Saisie!C26</f>
        <v>PHILIPPOT Alain</v>
      </c>
      <c r="E18" s="79"/>
    </row>
    <row r="19" spans="1:5" ht="18" customHeight="1">
      <c r="A19" s="79"/>
      <c r="B19" s="83">
        <f>+Saisie!B45/C19</f>
        <v>148.88888888888889</v>
      </c>
      <c r="C19" s="96">
        <f>+Saisie!A45*3</f>
        <v>18</v>
      </c>
      <c r="D19" s="79" t="str">
        <f>+Saisie!C45</f>
        <v>VOGIN Gérard</v>
      </c>
      <c r="E19" s="79"/>
    </row>
    <row r="20" spans="1:5" ht="18" customHeight="1">
      <c r="A20" s="79"/>
      <c r="B20" s="83">
        <f>+Saisie!B14/C20</f>
        <v>148.56666666666666</v>
      </c>
      <c r="C20" s="96">
        <f>+Saisie!A14*3</f>
        <v>30</v>
      </c>
      <c r="D20" s="79" t="str">
        <f>+Saisie!C14</f>
        <v>REMY Gilles</v>
      </c>
      <c r="E20" s="79"/>
    </row>
    <row r="21" spans="1:5" ht="18" customHeight="1">
      <c r="A21" s="79"/>
      <c r="B21" s="83">
        <f>+Saisie!B25/C21</f>
        <v>145.76666666666668</v>
      </c>
      <c r="C21" s="96">
        <f>+Saisie!A25*3</f>
        <v>30</v>
      </c>
      <c r="D21" s="79" t="str">
        <f>+Saisie!C25</f>
        <v>MICHON Nadine</v>
      </c>
      <c r="E21" s="79"/>
    </row>
    <row r="22" spans="1:5" ht="18" customHeight="1">
      <c r="A22" s="79"/>
      <c r="B22" s="83">
        <f>+Saisie!B24/C22</f>
        <v>143.9</v>
      </c>
      <c r="C22" s="96">
        <f>+Saisie!A24*3</f>
        <v>30</v>
      </c>
      <c r="D22" s="79" t="str">
        <f>+Saisie!C24</f>
        <v>LE CORRE René</v>
      </c>
      <c r="E22" s="79"/>
    </row>
    <row r="23" spans="1:5" ht="18" customHeight="1">
      <c r="A23" s="79"/>
      <c r="B23" s="83">
        <f>+Saisie!B27/C23</f>
        <v>136.83333333333334</v>
      </c>
      <c r="C23" s="96">
        <f>+Saisie!A27*3</f>
        <v>24</v>
      </c>
      <c r="D23" s="79" t="str">
        <f>+Saisie!C27</f>
        <v>ROBIN Gilbert</v>
      </c>
      <c r="E23" s="79"/>
    </row>
    <row r="24" spans="1:5" ht="18" customHeight="1">
      <c r="A24" s="79"/>
      <c r="B24" s="83">
        <f>+Saisie!B56/C24</f>
        <v>134.2</v>
      </c>
      <c r="C24" s="96">
        <f>+Saisie!A56*3</f>
        <v>30</v>
      </c>
      <c r="D24" s="79" t="str">
        <f>+Saisie!C56</f>
        <v>BRIDOT Marie Thérése</v>
      </c>
      <c r="E24" s="79"/>
    </row>
    <row r="25" spans="1:5" ht="18" customHeight="1">
      <c r="A25" s="79"/>
      <c r="B25" s="83">
        <f>+Saisie!B58/C25</f>
        <v>133.8</v>
      </c>
      <c r="C25" s="96">
        <f>+Saisie!A58*3</f>
        <v>15</v>
      </c>
      <c r="D25" s="79" t="str">
        <f>+Saisie!C58</f>
        <v>BRONNER Michelle</v>
      </c>
      <c r="E25" s="79"/>
    </row>
    <row r="26" spans="1:5" ht="18" customHeight="1">
      <c r="A26" s="79"/>
      <c r="B26" s="83">
        <f>+Saisie!B55/C26</f>
        <v>125.625</v>
      </c>
      <c r="C26" s="96">
        <f>+Saisie!A55*3</f>
        <v>24</v>
      </c>
      <c r="D26" s="79" t="str">
        <f>+Saisie!C55</f>
        <v>ROBIN Pierrette</v>
      </c>
      <c r="E26" s="79"/>
    </row>
    <row r="27" spans="1:5" ht="18">
      <c r="A27" s="79"/>
      <c r="B27" s="83">
        <f>+Saisie!B57/C27</f>
        <v>125.08333333333333</v>
      </c>
      <c r="C27" s="96">
        <f>+Saisie!A57*3</f>
        <v>12</v>
      </c>
      <c r="D27" s="79" t="str">
        <f>+Saisie!C57</f>
        <v>LABARRE Maithé</v>
      </c>
      <c r="E27" s="79"/>
    </row>
    <row r="28" spans="1:5" ht="18">
      <c r="A28" s="79"/>
      <c r="B28" s="83">
        <f>+Saisie!B54/C28</f>
        <v>121.51515151515152</v>
      </c>
      <c r="C28" s="96">
        <f>+Saisie!A54*3</f>
        <v>33</v>
      </c>
      <c r="D28" s="79" t="str">
        <f>+Saisie!C54</f>
        <v>CLAUDEL Christiane</v>
      </c>
      <c r="E28" s="79"/>
    </row>
    <row r="29" spans="1:3" ht="18">
      <c r="A29" s="79"/>
      <c r="B29" s="83"/>
      <c r="C29" s="96"/>
    </row>
    <row r="30" spans="1:3" ht="18">
      <c r="A30" s="79" t="s">
        <v>91</v>
      </c>
      <c r="B30" s="99">
        <f ca="1">TODAY()</f>
        <v>42094</v>
      </c>
      <c r="C30" s="9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B1" sqref="B1:D54"/>
    </sheetView>
  </sheetViews>
  <sheetFormatPr defaultColWidth="11.421875" defaultRowHeight="12.75"/>
  <cols>
    <col min="1" max="1" width="7.421875" style="6" customWidth="1"/>
    <col min="2" max="2" width="20.8515625" style="0" bestFit="1" customWidth="1"/>
    <col min="3" max="3" width="11.421875" style="5" customWidth="1"/>
  </cols>
  <sheetData>
    <row r="1" spans="1:4" ht="12.75">
      <c r="A1" s="6">
        <v>1</v>
      </c>
      <c r="D1" s="5"/>
    </row>
    <row r="2" spans="1:4" ht="12.75">
      <c r="A2" s="6">
        <v>2</v>
      </c>
      <c r="D2" s="5"/>
    </row>
    <row r="3" spans="1:4" ht="12.75">
      <c r="A3" s="6">
        <v>3</v>
      </c>
      <c r="D3" s="5"/>
    </row>
    <row r="4" spans="1:4" ht="12.75">
      <c r="A4" s="6">
        <v>4</v>
      </c>
      <c r="D4" s="5"/>
    </row>
    <row r="5" spans="1:4" ht="12.75">
      <c r="A5" s="6">
        <v>5</v>
      </c>
      <c r="D5" s="5"/>
    </row>
    <row r="6" spans="1:4" ht="12.75">
      <c r="A6" s="6">
        <v>6</v>
      </c>
      <c r="D6" s="5"/>
    </row>
    <row r="7" spans="1:4" ht="12.75">
      <c r="A7" s="6">
        <v>7</v>
      </c>
      <c r="D7" s="5"/>
    </row>
    <row r="8" spans="1:4" ht="12.75">
      <c r="A8" s="6">
        <v>8</v>
      </c>
      <c r="D8" s="5"/>
    </row>
    <row r="9" spans="1:4" ht="12.75">
      <c r="A9" s="6">
        <v>9</v>
      </c>
      <c r="D9" s="5"/>
    </row>
    <row r="10" spans="1:4" ht="12.75">
      <c r="A10" s="6">
        <v>10</v>
      </c>
      <c r="D10" s="5"/>
    </row>
    <row r="11" spans="1:4" ht="12.75">
      <c r="A11" s="6">
        <v>11</v>
      </c>
      <c r="D11" s="5"/>
    </row>
    <row r="12" spans="1:4" ht="12.75">
      <c r="A12" s="6">
        <v>12</v>
      </c>
      <c r="D12" s="5"/>
    </row>
    <row r="13" spans="1:4" ht="12.75">
      <c r="A13" s="6">
        <v>13</v>
      </c>
      <c r="D13" s="5"/>
    </row>
    <row r="14" spans="1:4" ht="12.75">
      <c r="A14" s="6">
        <v>14</v>
      </c>
      <c r="D14" s="5"/>
    </row>
    <row r="15" spans="1:4" ht="12.75">
      <c r="A15" s="6">
        <v>15</v>
      </c>
      <c r="D15" s="5"/>
    </row>
    <row r="16" spans="1:4" ht="12.75">
      <c r="A16" s="6">
        <v>16</v>
      </c>
      <c r="D16" s="5"/>
    </row>
    <row r="17" spans="1:4" ht="12.75">
      <c r="A17" s="6">
        <v>17</v>
      </c>
      <c r="D17" s="5"/>
    </row>
    <row r="18" spans="1:4" ht="12.75">
      <c r="A18" s="6">
        <v>18</v>
      </c>
      <c r="D18" s="5"/>
    </row>
    <row r="19" spans="1:4" ht="12.75">
      <c r="A19" s="6">
        <v>19</v>
      </c>
      <c r="D19" s="5"/>
    </row>
    <row r="20" spans="1:4" ht="12.75">
      <c r="A20" s="6">
        <v>20</v>
      </c>
      <c r="D20" s="5"/>
    </row>
    <row r="21" spans="1:4" ht="12.75">
      <c r="A21" s="6">
        <v>21</v>
      </c>
      <c r="D21" s="5"/>
    </row>
    <row r="22" spans="1:4" ht="12.75">
      <c r="A22" s="6">
        <v>22</v>
      </c>
      <c r="D22" s="5"/>
    </row>
    <row r="23" spans="1:4" ht="12.75">
      <c r="A23" s="6">
        <v>23</v>
      </c>
      <c r="D23" s="5"/>
    </row>
    <row r="24" spans="1:4" ht="12.75">
      <c r="A24" s="6">
        <v>24</v>
      </c>
      <c r="D24" s="5"/>
    </row>
    <row r="25" spans="1:4" ht="12.75">
      <c r="A25" s="6">
        <v>25</v>
      </c>
      <c r="D25" s="5"/>
    </row>
    <row r="26" spans="1:4" ht="12.75">
      <c r="A26" s="6">
        <v>26</v>
      </c>
      <c r="D26" s="5"/>
    </row>
    <row r="27" spans="1:4" ht="12.75">
      <c r="A27" s="6">
        <v>27</v>
      </c>
      <c r="D27" s="5"/>
    </row>
    <row r="28" spans="1:4" ht="12.75">
      <c r="A28" s="6">
        <v>28</v>
      </c>
      <c r="D28" s="5"/>
    </row>
    <row r="29" spans="1:4" ht="12.75">
      <c r="A29" s="6">
        <v>29</v>
      </c>
      <c r="D29" s="5"/>
    </row>
    <row r="30" spans="1:4" ht="12.75">
      <c r="A30" s="6">
        <v>30</v>
      </c>
      <c r="D30" s="5"/>
    </row>
    <row r="31" spans="1:4" ht="12.75">
      <c r="A31" s="6">
        <v>31</v>
      </c>
      <c r="D31" s="5"/>
    </row>
    <row r="32" spans="1:4" ht="12.75">
      <c r="A32" s="6">
        <v>32</v>
      </c>
      <c r="D32" s="5"/>
    </row>
    <row r="33" spans="1:4" ht="12.75">
      <c r="A33" s="6">
        <v>33</v>
      </c>
      <c r="D33" s="5"/>
    </row>
    <row r="34" spans="1:4" ht="12.75">
      <c r="A34" s="6">
        <v>34</v>
      </c>
      <c r="D34" s="5"/>
    </row>
    <row r="35" spans="1:4" ht="12.75">
      <c r="A35" s="6">
        <v>35</v>
      </c>
      <c r="D35" s="5"/>
    </row>
    <row r="36" spans="1:4" ht="12.75">
      <c r="A36" s="6">
        <v>36</v>
      </c>
      <c r="D36" s="5"/>
    </row>
    <row r="37" spans="1:4" ht="12.75">
      <c r="A37" s="6">
        <v>37</v>
      </c>
      <c r="D37" s="5"/>
    </row>
    <row r="38" spans="1:4" ht="12.75">
      <c r="A38" s="6">
        <v>38</v>
      </c>
      <c r="D38" s="5"/>
    </row>
    <row r="39" spans="1:4" ht="12.75">
      <c r="A39" s="6">
        <v>39</v>
      </c>
      <c r="D39" s="5"/>
    </row>
    <row r="40" spans="1:4" ht="12.75">
      <c r="A40" s="6">
        <v>40</v>
      </c>
      <c r="D40" s="5"/>
    </row>
    <row r="41" spans="1:4" ht="12.75">
      <c r="A41" s="6">
        <v>41</v>
      </c>
      <c r="D41" s="5"/>
    </row>
    <row r="42" spans="1:4" ht="12.75">
      <c r="A42" s="6">
        <v>42</v>
      </c>
      <c r="D42" s="5"/>
    </row>
    <row r="43" spans="1:4" ht="12.75">
      <c r="A43" s="6">
        <v>43</v>
      </c>
      <c r="D43" s="5"/>
    </row>
    <row r="44" spans="1:4" ht="12.75">
      <c r="A44" s="6">
        <v>44</v>
      </c>
      <c r="D44" s="5"/>
    </row>
    <row r="45" spans="1:4" ht="12.75">
      <c r="A45" s="6">
        <v>45</v>
      </c>
      <c r="D45" s="5"/>
    </row>
    <row r="46" spans="1:4" ht="12.75">
      <c r="A46" s="6">
        <v>46</v>
      </c>
      <c r="D46" s="5"/>
    </row>
    <row r="47" spans="1:4" ht="12.75">
      <c r="A47" s="6">
        <v>47</v>
      </c>
      <c r="D47" s="5"/>
    </row>
    <row r="48" spans="1:4" ht="12.75">
      <c r="A48" s="6">
        <v>48</v>
      </c>
      <c r="D48" s="5"/>
    </row>
    <row r="49" spans="1:4" ht="12.75">
      <c r="A49" s="6">
        <v>49</v>
      </c>
      <c r="D49" s="5"/>
    </row>
    <row r="50" spans="1:4" ht="12.75">
      <c r="A50" s="6">
        <v>50</v>
      </c>
      <c r="D50" s="5"/>
    </row>
    <row r="51" spans="1:4" ht="12.75">
      <c r="A51" s="6">
        <v>51</v>
      </c>
      <c r="D51" s="5"/>
    </row>
    <row r="52" spans="1:4" ht="12.75">
      <c r="A52" s="6">
        <v>52</v>
      </c>
      <c r="D52" s="5"/>
    </row>
    <row r="53" spans="1:4" ht="12.75">
      <c r="A53" s="6">
        <v>53</v>
      </c>
      <c r="D53" s="5"/>
    </row>
    <row r="54" spans="1:4" ht="12.75">
      <c r="A54" s="6">
        <v>54</v>
      </c>
      <c r="D54" s="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Cunat Jean-Marie</dc:creator>
  <cp:keywords/>
  <dc:description/>
  <cp:lastModifiedBy>JMC</cp:lastModifiedBy>
  <cp:lastPrinted>2015-03-17T08:08:17Z</cp:lastPrinted>
  <dcterms:created xsi:type="dcterms:W3CDTF">2001-09-18T12:04:46Z</dcterms:created>
  <dcterms:modified xsi:type="dcterms:W3CDTF">2015-03-31T07:06:50Z</dcterms:modified>
  <cp:category/>
  <cp:version/>
  <cp:contentType/>
  <cp:contentStatus/>
</cp:coreProperties>
</file>